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19-08\"/>
    </mc:Choice>
  </mc:AlternateContent>
  <bookViews>
    <workbookView xWindow="0" yWindow="0" windowWidth="29010" windowHeight="12510"/>
  </bookViews>
  <sheets>
    <sheet name="July2019 In-Jail Fines Summary" sheetId="4" r:id="rId1"/>
    <sheet name="July2019 In-Jail Fines Cases" sheetId="6" r:id="rId2"/>
  </sheets>
  <definedNames>
    <definedName name="_xlnm._FilterDatabase" localSheetId="1" hidden="1">'July2019 In-Jail Fines Cases'!$A$2:$R$65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0" i="6" l="1"/>
  <c r="O50" i="6"/>
  <c r="R50" i="6" l="1"/>
  <c r="Q71" i="6"/>
  <c r="Q55" i="6"/>
  <c r="Q48" i="6"/>
  <c r="Q47" i="6"/>
  <c r="Q39" i="6"/>
  <c r="Q27" i="6"/>
  <c r="Q26" i="6"/>
  <c r="Q19" i="6"/>
  <c r="Q18" i="6"/>
  <c r="Q11" i="6"/>
  <c r="Q10" i="6"/>
  <c r="Q4" i="6"/>
  <c r="Q73" i="6"/>
  <c r="Q69" i="6"/>
  <c r="Q65" i="6"/>
  <c r="Q49" i="6"/>
  <c r="Q45" i="6"/>
  <c r="Q33" i="6"/>
  <c r="Q24" i="6"/>
  <c r="Q20" i="6"/>
  <c r="Q16" i="6"/>
  <c r="Q12" i="6"/>
  <c r="Q8" i="6"/>
  <c r="Q5" i="6"/>
  <c r="Q6" i="6"/>
  <c r="Q46" i="6"/>
  <c r="Q7" i="6"/>
  <c r="Q9" i="6"/>
  <c r="Q13" i="6"/>
  <c r="Q51" i="6"/>
  <c r="Q14" i="6"/>
  <c r="Q52" i="6"/>
  <c r="Q53" i="6"/>
  <c r="Q15" i="6"/>
  <c r="Q17" i="6"/>
  <c r="Q54" i="6"/>
  <c r="Q21" i="6"/>
  <c r="Q56" i="6"/>
  <c r="Q22" i="6"/>
  <c r="Q57" i="6"/>
  <c r="Q58" i="6"/>
  <c r="Q23" i="6"/>
  <c r="Q25" i="6"/>
  <c r="Q59" i="6"/>
  <c r="Q60" i="6"/>
  <c r="Q61" i="6"/>
  <c r="Q62" i="6"/>
  <c r="Q63" i="6"/>
  <c r="Q28" i="6"/>
  <c r="Q29" i="6"/>
  <c r="Q64" i="6"/>
  <c r="Q66" i="6"/>
  <c r="Q67" i="6"/>
  <c r="Q68" i="6"/>
  <c r="Q30" i="6"/>
  <c r="Q31" i="6"/>
  <c r="Q70" i="6"/>
  <c r="Q32" i="6"/>
  <c r="Q72" i="6"/>
  <c r="Q34" i="6"/>
  <c r="Q35" i="6"/>
  <c r="Q36" i="6"/>
  <c r="Q37" i="6"/>
  <c r="Q74" i="6"/>
  <c r="Q38" i="6"/>
  <c r="Q75" i="6"/>
  <c r="Q40" i="6"/>
  <c r="Q41" i="6"/>
  <c r="Q76" i="6"/>
  <c r="Q42" i="6"/>
  <c r="Q43" i="6"/>
  <c r="Q77" i="6"/>
  <c r="Q44" i="6"/>
  <c r="Q78" i="6"/>
  <c r="Q3" i="6"/>
  <c r="O4" i="6"/>
  <c r="O5" i="6"/>
  <c r="O6" i="6"/>
  <c r="O46" i="6"/>
  <c r="O7" i="6"/>
  <c r="O47" i="6"/>
  <c r="O48" i="6"/>
  <c r="O8" i="6"/>
  <c r="O9" i="6"/>
  <c r="O49" i="6"/>
  <c r="O10" i="6"/>
  <c r="O11" i="6"/>
  <c r="O12" i="6"/>
  <c r="O13" i="6"/>
  <c r="O51" i="6"/>
  <c r="O14" i="6"/>
  <c r="O52" i="6"/>
  <c r="O53" i="6"/>
  <c r="O15" i="6"/>
  <c r="O16" i="6"/>
  <c r="O17" i="6"/>
  <c r="O18" i="6"/>
  <c r="O54" i="6"/>
  <c r="O19" i="6"/>
  <c r="O20" i="6"/>
  <c r="O21" i="6"/>
  <c r="O55" i="6"/>
  <c r="O56" i="6"/>
  <c r="O22" i="6"/>
  <c r="O57" i="6"/>
  <c r="O58" i="6"/>
  <c r="O23" i="6"/>
  <c r="O24" i="6"/>
  <c r="O25" i="6"/>
  <c r="O26" i="6"/>
  <c r="O59" i="6"/>
  <c r="O60" i="6"/>
  <c r="O61" i="6"/>
  <c r="O62" i="6"/>
  <c r="O63" i="6"/>
  <c r="O27" i="6"/>
  <c r="O28" i="6"/>
  <c r="O29" i="6"/>
  <c r="O64" i="6"/>
  <c r="O65" i="6"/>
  <c r="O66" i="6"/>
  <c r="O67" i="6"/>
  <c r="O68" i="6"/>
  <c r="O69" i="6"/>
  <c r="O30" i="6"/>
  <c r="O31" i="6"/>
  <c r="O70" i="6"/>
  <c r="O71" i="6"/>
  <c r="O32" i="6"/>
  <c r="O72" i="6"/>
  <c r="O33" i="6"/>
  <c r="O73" i="6"/>
  <c r="O34" i="6"/>
  <c r="O35" i="6"/>
  <c r="O36" i="6"/>
  <c r="O37" i="6"/>
  <c r="O74" i="6"/>
  <c r="O38" i="6"/>
  <c r="O75" i="6"/>
  <c r="O39" i="6"/>
  <c r="O40" i="6"/>
  <c r="O41" i="6"/>
  <c r="O76" i="6"/>
  <c r="O42" i="6"/>
  <c r="O43" i="6"/>
  <c r="O77" i="6"/>
  <c r="O44" i="6"/>
  <c r="O45" i="6"/>
  <c r="O78" i="6"/>
  <c r="O3" i="6"/>
  <c r="R44" i="6" l="1"/>
  <c r="R29" i="6"/>
  <c r="R15" i="6"/>
  <c r="R59" i="6"/>
  <c r="R56" i="6"/>
  <c r="R46" i="6"/>
  <c r="R75" i="6"/>
  <c r="R61" i="6"/>
  <c r="R48" i="6"/>
  <c r="R66" i="6"/>
  <c r="R41" i="6"/>
  <c r="R57" i="6"/>
  <c r="R45" i="6"/>
  <c r="R73" i="6"/>
  <c r="R16" i="6"/>
  <c r="R11" i="6"/>
  <c r="R10" i="6"/>
  <c r="R77" i="6"/>
  <c r="R72" i="6"/>
  <c r="R25" i="6"/>
  <c r="R53" i="6"/>
  <c r="R42" i="6"/>
  <c r="R9" i="6"/>
  <c r="R71" i="6"/>
  <c r="R14" i="6"/>
  <c r="R37" i="6"/>
  <c r="R68" i="6"/>
  <c r="R39" i="6"/>
  <c r="R38" i="6"/>
  <c r="R28" i="6"/>
  <c r="R30" i="6"/>
  <c r="R6" i="6"/>
  <c r="R7" i="6"/>
  <c r="R19" i="6"/>
  <c r="R18" i="6"/>
  <c r="R21" i="6"/>
  <c r="R4" i="6"/>
  <c r="R3" i="6"/>
  <c r="R13" i="6"/>
  <c r="R23" i="6"/>
  <c r="R26" i="6"/>
  <c r="R31" i="6"/>
  <c r="R35" i="6"/>
  <c r="R55" i="6"/>
  <c r="R63" i="6"/>
  <c r="R64" i="6"/>
  <c r="R76" i="6"/>
  <c r="R36" i="6"/>
  <c r="R70" i="6"/>
  <c r="R67" i="6"/>
  <c r="R62" i="6"/>
  <c r="R58" i="6"/>
  <c r="R54" i="6"/>
  <c r="R51" i="6"/>
  <c r="R8" i="6"/>
  <c r="R78" i="6"/>
  <c r="R40" i="6"/>
  <c r="R34" i="6"/>
  <c r="R65" i="6"/>
  <c r="R60" i="6"/>
  <c r="R22" i="6"/>
  <c r="R17" i="6"/>
  <c r="R12" i="6"/>
  <c r="R47" i="6"/>
  <c r="R43" i="6"/>
  <c r="R74" i="6"/>
  <c r="R32" i="6"/>
  <c r="R69" i="6"/>
  <c r="R27" i="6"/>
  <c r="R24" i="6"/>
  <c r="R20" i="6"/>
  <c r="R52" i="6"/>
  <c r="R49" i="6"/>
  <c r="R5" i="6"/>
  <c r="R33" i="6"/>
  <c r="G11" i="4" l="1"/>
  <c r="C13" i="4" l="1"/>
  <c r="R1" i="6" l="1"/>
  <c r="D11" i="4" l="1"/>
  <c r="F11" i="4"/>
  <c r="D12" i="4"/>
  <c r="F12" i="4"/>
  <c r="G12" i="4"/>
  <c r="E13" i="4"/>
  <c r="F13" i="4" s="1"/>
  <c r="H11" i="4" l="1"/>
  <c r="G13" i="4"/>
  <c r="D13" i="4"/>
  <c r="H13" i="4" s="1"/>
  <c r="H12" i="4"/>
</calcChain>
</file>

<file path=xl/sharedStrings.xml><?xml version="1.0" encoding="utf-8"?>
<sst xmlns="http://schemas.openxmlformats.org/spreadsheetml/2006/main" count="426" uniqueCount="95">
  <si>
    <t>STATUS START DATE</t>
  </si>
  <si>
    <t>COURT DUE DATE</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</si>
  <si>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</si>
  <si>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</si>
  <si>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</si>
  <si>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</si>
  <si>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</si>
  <si>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</si>
  <si>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</si>
  <si>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</si>
  <si>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</si>
  <si>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</si>
  <si>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</si>
  <si>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</si>
  <si>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</si>
  <si>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</si>
  <si>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</si>
  <si>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</si>
  <si>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</si>
  <si>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</si>
  <si>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</si>
  <si>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</si>
  <si>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</si>
  <si>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</si>
  <si>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</si>
  <si>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</si>
  <si>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</si>
  <si>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</si>
  <si>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</si>
  <si>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</si>
  <si>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Analysts: RDA - Al Bouvier and Tom Miklas</t>
  </si>
  <si>
    <t>Reviewer: RDA -Theresa Becker</t>
  </si>
  <si>
    <t>END DATE Span end date or end of report month</t>
  </si>
  <si>
    <t>Report Title: Jail-based Competency Evaluation Fines Summary for 7/1/2019 to 7/31/2019</t>
  </si>
  <si>
    <r>
      <t>JULY 2019 IN-JAIL FINES SUMMARY</t>
    </r>
    <r>
      <rPr>
        <b/>
        <vertAlign val="superscript"/>
        <sz val="14"/>
        <color theme="1"/>
        <rFont val="Calibri"/>
        <family val="2"/>
      </rPr>
      <t>1,2</t>
    </r>
  </si>
  <si>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for 7/1/2019 to 7/31/2019 are based on the data in the new Forensic Data System as of 8/5/19.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</si>
  <si>
    <t>7/1/2019 - 7/31/2019</t>
  </si>
  <si>
    <t>WSH</t>
  </si>
  <si>
    <t>ESH</t>
  </si>
  <si>
    <t>OUTPATIENT</t>
  </si>
  <si>
    <t>Misdemeanor</t>
  </si>
  <si>
    <t>Felony</t>
  </si>
  <si>
    <t>Gross Misdemeanor</t>
  </si>
  <si>
    <t>Felony C</t>
  </si>
  <si>
    <t>Felony B</t>
  </si>
  <si>
    <t>Felony A</t>
  </si>
  <si>
    <t>Seattle Municipal</t>
  </si>
  <si>
    <t>King</t>
  </si>
  <si>
    <t>Cowlitz County Court</t>
  </si>
  <si>
    <t>Cowlitz</t>
  </si>
  <si>
    <t>Pierce County Court Superior</t>
  </si>
  <si>
    <t>Pierce</t>
  </si>
  <si>
    <t>Spokane Municipal</t>
  </si>
  <si>
    <t>Spokane</t>
  </si>
  <si>
    <t>King County Court Superior</t>
  </si>
  <si>
    <t>Yakima Municipal</t>
  </si>
  <si>
    <t>Yakima</t>
  </si>
  <si>
    <t>Pasco Municipal</t>
  </si>
  <si>
    <t>Franklin</t>
  </si>
  <si>
    <t>Kent Municipal</t>
  </si>
  <si>
    <t>Clark County Court Superior</t>
  </si>
  <si>
    <t>Clark</t>
  </si>
  <si>
    <t>Spokane County Court Superior</t>
  </si>
  <si>
    <t>Black Diamond Municipal</t>
  </si>
  <si>
    <t>Clark County Court</t>
  </si>
  <si>
    <t>Yakima County Court</t>
  </si>
  <si>
    <t>Clark District</t>
  </si>
  <si>
    <t>King District Court District</t>
  </si>
  <si>
    <t>Whatcom superior court</t>
  </si>
  <si>
    <t>Whatcom</t>
  </si>
  <si>
    <t>Franklin County Court Superior</t>
  </si>
  <si>
    <t>Spokane District</t>
  </si>
  <si>
    <t>Benton County Court Superior</t>
  </si>
  <si>
    <t>Benton</t>
  </si>
  <si>
    <t>Columbia District</t>
  </si>
  <si>
    <t>Columbia</t>
  </si>
  <si>
    <t>Grant County Court Superior</t>
  </si>
  <si>
    <t>Grant</t>
  </si>
  <si>
    <t>Oak Harbor  Municipal Court</t>
  </si>
  <si>
    <t>Island</t>
  </si>
  <si>
    <t>KIRKLAND Municipal</t>
  </si>
  <si>
    <t>Benton District</t>
  </si>
  <si>
    <t>Whitman County Court Superior</t>
  </si>
  <si>
    <t>Whitman</t>
  </si>
  <si>
    <t>Pierce County Court</t>
  </si>
  <si>
    <t>Bellingham Municipal</t>
  </si>
  <si>
    <t>Chelan County Court Superior</t>
  </si>
  <si>
    <t>Chelan</t>
  </si>
  <si>
    <t>Confederated Tribes of the Colville Reservation</t>
  </si>
  <si>
    <t>Stevens</t>
  </si>
  <si>
    <t>Thurston District</t>
  </si>
  <si>
    <t>Thurston</t>
  </si>
  <si>
    <t>Skagit County Court Superior</t>
  </si>
  <si>
    <t>Skagit</t>
  </si>
  <si>
    <t>Date Report Completed: 8/7/19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</si>
</sst>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4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120">
    <xf numFmtId="0" fontId="0" fillId="0" borderId="0" xfId="0"/>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4" fillId="3" borderId="5" xfId="0" applyFont="1" applyFill="1" applyBorder="1" applyAlignment="1">
      <alignment horizontal="center" vertical="center"/>
    </xf>
    <xf numFmtId="14" fontId="5" fillId="3" borderId="5" xfId="0" applyNumberFormat="1" applyFont="1" applyFill="1" applyBorder="1" applyAlignment="1">
      <alignment horizontal="center" vertical="center" wrapText="1"/>
    </xf>
    <xf numFmtId="0" fontId="6" fillId="3" borderId="5" xfId="0" applyFont="1" applyFill="1" applyBorder="1" applyAlignment="1">
      <alignment vertical="center"/>
    </xf>
    <xf numFmtId="44" fontId="9" fillId="3" borderId="5" xfId="0" applyNumberFormat="1" applyFont="1" applyFill="1" applyBorder="1" applyAlignment="1">
      <alignment horizontal="center" vertical="center" wrapText="1"/>
    </xf>
    <xf numFmtId="44" fontId="10" fillId="3" borderId="6" xfId="0"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14" fontId="8" fillId="3" borderId="5"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5" xfId="0" applyNumberFormat="1" applyFont="1" applyFill="1" applyBorder="1" applyAlignment="1">
      <alignment vertical="center"/>
    </xf>
    <xf numFmtId="14" fontId="7" fillId="3" borderId="5" xfId="0" applyNumberFormat="1" applyFont="1" applyFill="1" applyBorder="1" applyAlignment="1">
      <alignment horizontal="right" vertical="center"/>
    </xf>
    <xf numFmtId="14" fontId="0" fillId="2" borderId="2" xfId="0" applyNumberFormat="1" applyFill="1" applyBorder="1" applyAlignment="1">
      <alignment horizontal="center" vertical="center" wrapText="1"/>
    </xf>
    <xf numFmtId="14" fontId="18" fillId="3" borderId="5" xfId="0" applyNumberFormat="1"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164" fontId="18" fillId="3" borderId="5" xfId="0" applyNumberFormat="1"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15" fillId="5" borderId="10" xfId="2" applyFont="1" applyFill="1" applyBorder="1" applyAlignment="1">
      <alignment horizontal="center" vertical="center"/>
    </xf>
    <xf numFmtId="0" fontId="15" fillId="5" borderId="11" xfId="2" applyFont="1" applyFill="1" applyBorder="1" applyAlignment="1">
      <alignment horizontal="center" vertical="center"/>
    </xf>
    <xf numFmtId="0" fontId="15" fillId="5" borderId="25" xfId="2" applyFont="1" applyFill="1" applyBorder="1" applyAlignment="1">
      <alignment horizontal="center" vertical="center"/>
    </xf>
    <xf numFmtId="0" fontId="0" fillId="0" borderId="0" xfId="0" applyBorder="1"/>
    <xf numFmtId="0" fontId="21" fillId="0" borderId="0" xfId="0" applyFont="1"/>
    <xf numFmtId="1" fontId="15" fillId="5" borderId="28" xfId="2" applyNumberFormat="1" applyFont="1" applyFill="1" applyBorder="1" applyAlignment="1">
      <alignment horizontal="center" vertical="center"/>
    </xf>
    <xf numFmtId="0" fontId="0" fillId="0" borderId="0" xfId="0" applyFill="1"/>
    <xf numFmtId="1" fontId="19" fillId="0" borderId="27" xfId="0" applyNumberFormat="1" applyFont="1" applyFill="1" applyBorder="1" applyAlignment="1">
      <alignment horizontal="center"/>
    </xf>
    <xf numFmtId="1" fontId="0" fillId="0" borderId="17" xfId="0" applyNumberFormat="1" applyFont="1" applyFill="1" applyBorder="1" applyAlignment="1">
      <alignment horizontal="center" vertical="center"/>
    </xf>
    <xf numFmtId="1" fontId="0" fillId="0" borderId="12" xfId="0" applyNumberFormat="1" applyFont="1" applyFill="1" applyBorder="1" applyAlignment="1">
      <alignment horizontal="center" vertical="center"/>
    </xf>
    <xf numFmtId="0" fontId="0" fillId="0" borderId="16" xfId="0" applyBorder="1" applyAlignment="1">
      <alignment vertical="center"/>
    </xf>
    <xf numFmtId="5" fontId="0" fillId="4" borderId="29" xfId="0" applyNumberFormat="1" applyFont="1" applyFill="1" applyBorder="1" applyAlignment="1">
      <alignment horizontal="center" vertical="center"/>
    </xf>
    <xf numFmtId="1" fontId="0" fillId="0" borderId="31" xfId="0" applyNumberFormat="1" applyFont="1" applyFill="1" applyBorder="1" applyAlignment="1">
      <alignment horizontal="center" vertical="center"/>
    </xf>
    <xf numFmtId="5" fontId="0" fillId="4" borderId="32"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30" xfId="0" applyBorder="1" applyAlignment="1">
      <alignment vertical="center"/>
    </xf>
    <xf numFmtId="5" fontId="0" fillId="4" borderId="13"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0" fontId="0" fillId="0" borderId="27" xfId="0" applyFill="1" applyBorder="1" applyAlignment="1">
      <alignment horizontal="center" vertical="center" wrapText="1"/>
    </xf>
    <xf numFmtId="14" fontId="19" fillId="0" borderId="27" xfId="0" applyNumberFormat="1" applyFont="1" applyFill="1" applyBorder="1" applyAlignment="1">
      <alignment horizontal="right" vertical="center"/>
    </xf>
    <xf numFmtId="1" fontId="13" fillId="4" borderId="12" xfId="0" applyNumberFormat="1" applyFont="1" applyFill="1" applyBorder="1" applyAlignment="1">
      <alignment horizontal="center" vertical="center"/>
    </xf>
    <xf numFmtId="5" fontId="13" fillId="4" borderId="13" xfId="1" applyNumberFormat="1" applyFont="1" applyFill="1" applyBorder="1" applyAlignment="1">
      <alignment horizontal="center" vertical="center"/>
    </xf>
    <xf numFmtId="1" fontId="13" fillId="4" borderId="31" xfId="0" applyNumberFormat="1" applyFont="1" applyFill="1" applyBorder="1" applyAlignment="1">
      <alignment horizontal="center" vertical="center"/>
    </xf>
    <xf numFmtId="5" fontId="13" fillId="4" borderId="32" xfId="1" applyNumberFormat="1" applyFont="1" applyFill="1" applyBorder="1" applyAlignment="1">
      <alignment horizontal="center" vertical="center"/>
    </xf>
    <xf numFmtId="0" fontId="2" fillId="0" borderId="16" xfId="0" applyFont="1" applyBorder="1" applyAlignment="1">
      <alignment vertical="center" wrapText="1"/>
    </xf>
    <xf numFmtId="3" fontId="13" fillId="0" borderId="34" xfId="0" applyNumberFormat="1" applyFont="1" applyFill="1" applyBorder="1" applyAlignment="1">
      <alignment horizontal="center" vertical="center"/>
    </xf>
    <xf numFmtId="164" fontId="13" fillId="0" borderId="32" xfId="0" applyNumberFormat="1" applyFont="1" applyFill="1" applyBorder="1" applyAlignment="1">
      <alignment horizontal="center" vertical="center"/>
    </xf>
    <xf numFmtId="3" fontId="13" fillId="0" borderId="31" xfId="0" applyNumberFormat="1" applyFont="1" applyFill="1" applyBorder="1" applyAlignment="1">
      <alignment horizontal="center" vertical="center"/>
    </xf>
    <xf numFmtId="164" fontId="19" fillId="0" borderId="27" xfId="0" applyNumberFormat="1" applyFont="1" applyFill="1" applyBorder="1" applyAlignment="1">
      <alignment horizontal="center" vertical="center"/>
    </xf>
    <xf numFmtId="0" fontId="0" fillId="0" borderId="0" xfId="0" applyAlignment="1">
      <alignment horizontal="center"/>
    </xf>
    <xf numFmtId="164" fontId="0" fillId="0" borderId="27" xfId="0" applyNumberFormat="1" applyFont="1" applyFill="1" applyBorder="1" applyAlignment="1">
      <alignment horizontal="center" vertical="center"/>
    </xf>
    <xf numFmtId="37" fontId="19" fillId="0" borderId="27" xfId="0" applyNumberFormat="1" applyFont="1" applyFill="1" applyBorder="1" applyAlignment="1">
      <alignment horizontal="center" vertical="center"/>
    </xf>
    <xf numFmtId="0" fontId="0" fillId="0" borderId="27" xfId="0" applyFill="1" applyBorder="1"/>
    <xf numFmtId="164" fontId="0" fillId="0" borderId="27" xfId="0" applyNumberFormat="1" applyFill="1" applyBorder="1" applyAlignment="1">
      <alignment horizontal="center"/>
    </xf>
    <xf numFmtId="14" fontId="0" fillId="0" borderId="27" xfId="0" applyNumberFormat="1" applyFill="1" applyBorder="1" applyAlignment="1">
      <alignment horizontal="right" vertical="top" wrapText="1"/>
    </xf>
    <xf numFmtId="0" fontId="0" fillId="0" borderId="36" xfId="0" applyFill="1" applyBorder="1"/>
    <xf numFmtId="0" fontId="0" fillId="0" borderId="36" xfId="0" applyFill="1" applyBorder="1" applyAlignment="1">
      <alignment horizontal="center" vertical="center" wrapText="1"/>
    </xf>
    <xf numFmtId="14" fontId="0" fillId="0" borderId="36" xfId="0" applyNumberFormat="1" applyFill="1" applyBorder="1" applyAlignment="1">
      <alignment horizontal="right" vertical="center"/>
    </xf>
    <xf numFmtId="14" fontId="0" fillId="0" borderId="36" xfId="0" applyNumberFormat="1" applyFill="1" applyBorder="1" applyAlignment="1">
      <alignment horizontal="right" vertical="top" wrapText="1"/>
    </xf>
    <xf numFmtId="14" fontId="19" fillId="0" borderId="36" xfId="0" applyNumberFormat="1" applyFont="1" applyFill="1" applyBorder="1" applyAlignment="1">
      <alignment horizontal="right" vertical="center"/>
    </xf>
    <xf numFmtId="1" fontId="19" fillId="0" borderId="36" xfId="0" applyNumberFormat="1" applyFont="1" applyFill="1" applyBorder="1" applyAlignment="1">
      <alignment horizontal="center"/>
    </xf>
    <xf numFmtId="37" fontId="19" fillId="0" borderId="36" xfId="0" applyNumberFormat="1" applyFont="1" applyFill="1" applyBorder="1" applyAlignment="1">
      <alignment horizontal="center" vertical="center"/>
    </xf>
    <xf numFmtId="14" fontId="0" fillId="0" borderId="27" xfId="0" applyNumberFormat="1" applyFill="1" applyBorder="1" applyAlignment="1">
      <alignment horizontal="right" vertical="center"/>
    </xf>
    <xf numFmtId="0" fontId="0" fillId="0" borderId="36" xfId="0" applyFill="1" applyBorder="1" applyAlignment="1">
      <alignment horizontal="center"/>
    </xf>
    <xf numFmtId="14" fontId="0" fillId="0" borderId="36" xfId="0" applyNumberFormat="1" applyFill="1" applyBorder="1" applyAlignment="1">
      <alignment horizontal="right"/>
    </xf>
    <xf numFmtId="14" fontId="0" fillId="0" borderId="36" xfId="0" applyNumberFormat="1" applyFill="1" applyBorder="1"/>
    <xf numFmtId="164" fontId="19" fillId="0" borderId="36" xfId="0" applyNumberFormat="1" applyFont="1" applyFill="1" applyBorder="1" applyAlignment="1">
      <alignment horizontal="center" vertical="center"/>
    </xf>
    <xf numFmtId="164" fontId="0" fillId="0" borderId="36" xfId="0" applyNumberFormat="1" applyFill="1" applyBorder="1" applyAlignment="1">
      <alignment horizontal="center"/>
    </xf>
    <xf numFmtId="164" fontId="0" fillId="0" borderId="36" xfId="0" applyNumberFormat="1" applyFont="1" applyFill="1" applyBorder="1" applyAlignment="1">
      <alignment horizontal="center" vertical="center"/>
    </xf>
    <xf numFmtId="0" fontId="0" fillId="0" borderId="35" xfId="0" applyFill="1" applyBorder="1" applyAlignment="1">
      <alignment horizontal="center"/>
    </xf>
    <xf numFmtId="0" fontId="0" fillId="0" borderId="35" xfId="0" applyFill="1" applyBorder="1"/>
    <xf numFmtId="0" fontId="0" fillId="0" borderId="37" xfId="0" applyFill="1" applyBorder="1"/>
    <xf numFmtId="164" fontId="19" fillId="0" borderId="38" xfId="0" applyNumberFormat="1" applyFont="1" applyFill="1" applyBorder="1" applyAlignment="1">
      <alignment horizontal="center" vertical="center"/>
    </xf>
    <xf numFmtId="164" fontId="0" fillId="0" borderId="38" xfId="0" applyNumberFormat="1" applyFill="1" applyBorder="1" applyAlignment="1">
      <alignment horizontal="center"/>
    </xf>
    <xf numFmtId="164" fontId="0" fillId="0" borderId="38" xfId="0" applyNumberFormat="1" applyFont="1" applyFill="1" applyBorder="1" applyAlignment="1">
      <alignment horizontal="center" vertical="center"/>
    </xf>
    <xf numFmtId="164" fontId="19" fillId="0" borderId="40" xfId="0" applyNumberFormat="1" applyFont="1" applyFill="1" applyBorder="1" applyAlignment="1">
      <alignment horizontal="center" vertical="center"/>
    </xf>
    <xf numFmtId="164" fontId="0" fillId="0" borderId="40" xfId="0" applyNumberFormat="1" applyFill="1" applyBorder="1" applyAlignment="1">
      <alignment horizontal="center"/>
    </xf>
    <xf numFmtId="164" fontId="0" fillId="0" borderId="40" xfId="0" applyNumberFormat="1" applyFont="1" applyFill="1" applyBorder="1" applyAlignment="1">
      <alignment horizontal="center" vertical="center"/>
    </xf>
    <xf numFmtId="0" fontId="0" fillId="0" borderId="0" xfId="0" applyFill="1" applyBorder="1" applyAlignment="1">
      <alignment horizontal="center"/>
    </xf>
    <xf numFmtId="10" fontId="0" fillId="0" borderId="0" xfId="0" applyNumberFormat="1"/>
    <xf numFmtId="2" fontId="0" fillId="0" borderId="0" xfId="0" applyNumberFormat="1"/>
    <xf numFmtId="0" fontId="0" fillId="0" borderId="27" xfId="0" applyFill="1" applyBorder="1" applyAlignment="1">
      <alignment horizontal="center"/>
    </xf>
    <xf numFmtId="14" fontId="0" fillId="0" borderId="35" xfId="0" applyNumberFormat="1" applyFill="1" applyBorder="1" applyAlignment="1">
      <alignment horizontal="right"/>
    </xf>
    <xf numFmtId="14" fontId="0" fillId="0" borderId="27" xfId="0" applyNumberFormat="1" applyFill="1" applyBorder="1" applyAlignment="1">
      <alignment horizontal="right"/>
    </xf>
    <xf numFmtId="14" fontId="0" fillId="0" borderId="27" xfId="0" applyNumberFormat="1" applyFill="1" applyBorder="1"/>
    <xf numFmtId="0" fontId="0" fillId="0" borderId="40" xfId="0" applyFill="1" applyBorder="1" applyAlignment="1">
      <alignment horizontal="center"/>
    </xf>
    <xf numFmtId="0" fontId="0" fillId="0" borderId="39" xfId="0" applyFill="1" applyBorder="1" applyAlignment="1">
      <alignment horizontal="center"/>
    </xf>
    <xf numFmtId="0" fontId="0" fillId="0" borderId="40" xfId="0" applyFill="1" applyBorder="1"/>
    <xf numFmtId="14" fontId="0" fillId="0" borderId="39" xfId="0" applyNumberFormat="1" applyFill="1" applyBorder="1" applyAlignment="1">
      <alignment horizontal="right"/>
    </xf>
    <xf numFmtId="14" fontId="0" fillId="0" borderId="40" xfId="0" applyNumberFormat="1" applyFill="1" applyBorder="1" applyAlignment="1">
      <alignment horizontal="right"/>
    </xf>
    <xf numFmtId="14" fontId="0" fillId="0" borderId="40" xfId="0" applyNumberFormat="1" applyFill="1" applyBorder="1"/>
    <xf numFmtId="0" fontId="0" fillId="0" borderId="37" xfId="0" applyFill="1" applyBorder="1" applyAlignment="1">
      <alignment horizontal="center"/>
    </xf>
    <xf numFmtId="0" fontId="0" fillId="0" borderId="38" xfId="0" applyFill="1" applyBorder="1" applyAlignment="1">
      <alignment horizontal="center"/>
    </xf>
    <xf numFmtId="14" fontId="0" fillId="0" borderId="37" xfId="0" applyNumberFormat="1" applyFill="1" applyBorder="1" applyAlignment="1">
      <alignment horizontal="right"/>
    </xf>
    <xf numFmtId="14" fontId="0" fillId="0" borderId="37" xfId="0" applyNumberFormat="1" applyFill="1" applyBorder="1"/>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1" fillId="0" borderId="0" xfId="0" applyFont="1" applyBorder="1" applyAlignment="1">
      <alignment horizontal="left" vertical="center" wrapText="1"/>
    </xf>
    <xf numFmtId="0" fontId="12" fillId="5" borderId="22" xfId="0" applyFont="1" applyFill="1" applyBorder="1" applyAlignment="1">
      <alignment horizontal="center" vertical="center" wrapText="1"/>
    </xf>
    <xf numFmtId="0" fontId="0" fillId="0" borderId="23" xfId="0" applyBorder="1" applyAlignment="1"/>
    <xf numFmtId="0" fontId="12" fillId="5" borderId="18" xfId="0" applyFont="1" applyFill="1" applyBorder="1" applyAlignment="1">
      <alignment horizontal="center" vertical="center" wrapText="1"/>
    </xf>
    <xf numFmtId="0" fontId="0" fillId="0" borderId="20" xfId="0" applyBorder="1" applyAlignment="1"/>
    <xf numFmtId="0" fontId="13" fillId="5" borderId="22" xfId="0" applyFont="1" applyFill="1" applyBorder="1" applyAlignment="1">
      <alignment horizontal="center" vertical="center" wrapText="1"/>
    </xf>
    <xf numFmtId="0" fontId="14" fillId="0" borderId="23" xfId="0" applyFont="1" applyBorder="1"/>
    <xf numFmtId="0" fontId="14" fillId="0" borderId="8" xfId="0" applyFont="1" applyBorder="1"/>
    <xf numFmtId="0" fontId="14" fillId="0" borderId="9" xfId="0" applyFont="1" applyBorder="1"/>
    <xf numFmtId="0" fontId="0" fillId="5" borderId="24"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1"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abSelected="1" workbookViewId="0"/>
  </sheetViews>
  <sheetFormatPr defaultRowHeight="15" x14ac:dyDescent="0.25"/>
  <cols>
    <col min="1" max="1" width="3.42578125" customWidth="1"/>
    <col min="2" max="2" width="27" customWidth="1"/>
    <col min="3" max="8" width="17.7109375" customWidth="1"/>
  </cols>
  <sheetData>
    <row r="1" spans="2:12" x14ac:dyDescent="0.25">
      <c r="B1" s="14" t="s">
        <v>33</v>
      </c>
      <c r="C1" s="14"/>
      <c r="D1" s="14"/>
      <c r="E1" s="14"/>
    </row>
    <row r="2" spans="2:12" x14ac:dyDescent="0.25">
      <c r="B2" s="15" t="s">
        <v>30</v>
      </c>
      <c r="C2" s="15"/>
      <c r="D2" s="15"/>
      <c r="E2" s="15"/>
    </row>
    <row r="3" spans="2:12" x14ac:dyDescent="0.25">
      <c r="B3" s="15" t="s">
        <v>31</v>
      </c>
      <c r="C3" s="15"/>
      <c r="D3" s="15"/>
      <c r="E3" s="15"/>
    </row>
    <row r="4" spans="2:12" x14ac:dyDescent="0.25">
      <c r="B4" s="15" t="s">
        <v>25</v>
      </c>
      <c r="C4" s="15"/>
      <c r="D4" s="15"/>
      <c r="E4" s="15"/>
    </row>
    <row r="5" spans="2:12" x14ac:dyDescent="0.25">
      <c r="B5" s="15" t="s">
        <v>94</v>
      </c>
      <c r="C5" s="15"/>
      <c r="D5" s="15"/>
      <c r="E5" s="15"/>
    </row>
    <row r="6" spans="2:12" ht="15.75" thickBot="1" x14ac:dyDescent="0.3"/>
    <row r="7" spans="2:12" ht="19.5" thickBot="1" x14ac:dyDescent="0.3">
      <c r="B7" s="102" t="s">
        <v>34</v>
      </c>
      <c r="C7" s="103"/>
      <c r="D7" s="103"/>
      <c r="E7" s="103"/>
      <c r="F7" s="103"/>
      <c r="G7" s="103"/>
      <c r="H7" s="104"/>
    </row>
    <row r="8" spans="2:12" ht="15.75" thickBot="1" x14ac:dyDescent="0.3">
      <c r="B8" s="105" t="s">
        <v>17</v>
      </c>
      <c r="C8" s="108" t="s">
        <v>12</v>
      </c>
      <c r="D8" s="109"/>
      <c r="E8" s="110" t="s">
        <v>13</v>
      </c>
      <c r="F8" s="111"/>
      <c r="G8" s="112" t="s">
        <v>14</v>
      </c>
      <c r="H8" s="113"/>
    </row>
    <row r="9" spans="2:12" ht="15.75" thickBot="1" x14ac:dyDescent="0.3">
      <c r="B9" s="106"/>
      <c r="C9" s="116" t="s">
        <v>15</v>
      </c>
      <c r="D9" s="117"/>
      <c r="E9" s="118" t="s">
        <v>15</v>
      </c>
      <c r="F9" s="119"/>
      <c r="G9" s="114"/>
      <c r="H9" s="115"/>
      <c r="L9" s="30"/>
    </row>
    <row r="10" spans="2:12" ht="18" thickBot="1" x14ac:dyDescent="0.3">
      <c r="B10" s="106"/>
      <c r="C10" s="32" t="s">
        <v>22</v>
      </c>
      <c r="D10" s="29" t="s">
        <v>16</v>
      </c>
      <c r="E10" s="32" t="s">
        <v>22</v>
      </c>
      <c r="F10" s="27" t="s">
        <v>16</v>
      </c>
      <c r="G10" s="32" t="s">
        <v>22</v>
      </c>
      <c r="H10" s="28" t="s">
        <v>16</v>
      </c>
    </row>
    <row r="11" spans="2:12" ht="15.75" customHeight="1" x14ac:dyDescent="0.25">
      <c r="B11" s="42" t="s">
        <v>26</v>
      </c>
      <c r="C11" s="36">
        <v>140</v>
      </c>
      <c r="D11" s="43">
        <f>C11*750</f>
        <v>105000</v>
      </c>
      <c r="E11" s="35">
        <v>56</v>
      </c>
      <c r="F11" s="44">
        <f>E11*1500</f>
        <v>84000</v>
      </c>
      <c r="G11" s="47">
        <f t="shared" ref="G11:H12" si="0">SUM(C11,E11)</f>
        <v>196</v>
      </c>
      <c r="H11" s="48">
        <f t="shared" si="0"/>
        <v>189000</v>
      </c>
    </row>
    <row r="12" spans="2:12" ht="15.75" thickBot="1" x14ac:dyDescent="0.3">
      <c r="B12" s="37" t="s">
        <v>27</v>
      </c>
      <c r="C12" s="39">
        <v>120</v>
      </c>
      <c r="D12" s="40">
        <f>C12*750</f>
        <v>90000</v>
      </c>
      <c r="E12" s="41">
        <v>52</v>
      </c>
      <c r="F12" s="38">
        <f>E12*1500</f>
        <v>78000</v>
      </c>
      <c r="G12" s="49">
        <f t="shared" si="0"/>
        <v>172</v>
      </c>
      <c r="H12" s="50">
        <f>SUM(D12,F12)</f>
        <v>168000</v>
      </c>
    </row>
    <row r="13" spans="2:12" s="14" customFormat="1" ht="15.75" customHeight="1" thickBot="1" x14ac:dyDescent="0.3">
      <c r="B13" s="51" t="s">
        <v>23</v>
      </c>
      <c r="C13" s="52">
        <f>SUM(C11:C12)</f>
        <v>260</v>
      </c>
      <c r="D13" s="53">
        <f>SUM(D11,D12)</f>
        <v>195000</v>
      </c>
      <c r="E13" s="54">
        <f>SUM(E11,E12)</f>
        <v>108</v>
      </c>
      <c r="F13" s="53">
        <f>E13*1500</f>
        <v>162000</v>
      </c>
      <c r="G13" s="49">
        <f t="shared" ref="G13" si="1">SUM(C13,E13)</f>
        <v>368</v>
      </c>
      <c r="H13" s="50">
        <f>SUM(D13,F13)</f>
        <v>357000</v>
      </c>
      <c r="I13"/>
      <c r="J13"/>
    </row>
    <row r="15" spans="2:12" s="17" customFormat="1" ht="27.75" customHeight="1" x14ac:dyDescent="0.25">
      <c r="B15" s="107" t="s">
        <v>35</v>
      </c>
      <c r="C15" s="107"/>
      <c r="D15" s="107"/>
      <c r="E15" s="107"/>
      <c r="F15" s="107"/>
      <c r="G15" s="107"/>
      <c r="H15" s="107"/>
      <c r="I15"/>
      <c r="J15"/>
    </row>
    <row r="16" spans="2:12" s="17" customFormat="1" ht="93.75" customHeight="1" x14ac:dyDescent="0.2">
      <c r="B16" s="107"/>
      <c r="C16" s="107"/>
      <c r="D16" s="107"/>
      <c r="E16" s="107"/>
      <c r="F16" s="107"/>
      <c r="G16" s="107"/>
      <c r="H16" s="107"/>
      <c r="I16" s="16"/>
      <c r="J16" s="16"/>
    </row>
    <row r="17" spans="2:14" x14ac:dyDescent="0.25">
      <c r="B17" s="31"/>
      <c r="C17" s="31"/>
      <c r="D17" s="31"/>
      <c r="E17" s="31"/>
      <c r="F17" s="31"/>
      <c r="G17" s="31"/>
      <c r="H17" s="31"/>
      <c r="I17" s="31"/>
      <c r="J17" s="31"/>
      <c r="K17" s="31"/>
      <c r="L17" s="31"/>
      <c r="M17" s="31"/>
      <c r="N17" s="31"/>
    </row>
  </sheetData>
  <mergeCells count="8">
    <mergeCell ref="B7:H7"/>
    <mergeCell ref="B8:B10"/>
    <mergeCell ref="B15:H16"/>
    <mergeCell ref="C8:D8"/>
    <mergeCell ref="E8:F8"/>
    <mergeCell ref="G8:H9"/>
    <mergeCell ref="C9:D9"/>
    <mergeCell ref="E9:F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zoomScaleNormal="100" workbookViewId="0">
      <pane xSplit="2" ySplit="2" topLeftCell="D3" activePane="bottomRight" state="frozen"/>
      <selection pane="topRight" activeCell="C1" sqref="C1"/>
      <selection pane="bottomLeft" activeCell="A3" sqref="A3"/>
      <selection pane="bottomRight"/>
    </sheetView>
  </sheetViews>
  <sheetFormatPr defaultRowHeight="15" x14ac:dyDescent="0.25"/>
  <cols>
    <col min="1" max="1" width="12.42578125" customWidth="1"/>
    <col min="2" max="2" width="12" style="56" customWidth="1"/>
    <col min="3" max="3" width="20.5703125" style="56" customWidth="1"/>
    <col min="4" max="4" width="16.85546875" customWidth="1"/>
    <col min="5" max="5" width="32.7109375" customWidth="1"/>
    <col min="6" max="6" width="17.42578125" customWidth="1"/>
    <col min="7" max="12" width="13.28515625" customWidth="1"/>
    <col min="13" max="13" width="15" customWidth="1"/>
    <col min="14" max="18" width="14" customWidth="1"/>
  </cols>
  <sheetData>
    <row r="1" spans="1:18" ht="30.75" thickBot="1" x14ac:dyDescent="0.3">
      <c r="A1" s="5" t="s">
        <v>2</v>
      </c>
      <c r="B1" s="7"/>
      <c r="C1" s="6"/>
      <c r="D1" s="6"/>
      <c r="E1" s="6"/>
      <c r="F1" s="9"/>
      <c r="G1" s="8"/>
      <c r="H1" s="18"/>
      <c r="I1" s="18"/>
      <c r="J1" s="18"/>
      <c r="K1" s="19" t="s">
        <v>3</v>
      </c>
      <c r="L1" s="13" t="s">
        <v>36</v>
      </c>
      <c r="M1" s="21" t="s">
        <v>2</v>
      </c>
      <c r="N1" s="23" t="s">
        <v>2</v>
      </c>
      <c r="O1" s="25"/>
      <c r="P1" s="23" t="s">
        <v>2</v>
      </c>
      <c r="Q1" s="10"/>
      <c r="R1" s="11" t="e">
        <f>SUM(#REF!)</f>
        <v>#REF!</v>
      </c>
    </row>
    <row r="2" spans="1:18" ht="60.75" thickBot="1" x14ac:dyDescent="0.3">
      <c r="A2" s="1" t="s">
        <v>4</v>
      </c>
      <c r="B2" s="3" t="s">
        <v>24</v>
      </c>
      <c r="C2" s="2" t="s">
        <v>5</v>
      </c>
      <c r="D2" s="12" t="s">
        <v>7</v>
      </c>
      <c r="E2" s="2" t="s">
        <v>6</v>
      </c>
      <c r="F2" s="3" t="s">
        <v>10</v>
      </c>
      <c r="G2" s="20" t="s">
        <v>8</v>
      </c>
      <c r="H2" s="20" t="s">
        <v>9</v>
      </c>
      <c r="I2" s="20" t="s">
        <v>28</v>
      </c>
      <c r="J2" s="20" t="s">
        <v>29</v>
      </c>
      <c r="K2" s="20" t="s">
        <v>0</v>
      </c>
      <c r="L2" s="20" t="s">
        <v>1</v>
      </c>
      <c r="M2" s="22" t="s">
        <v>32</v>
      </c>
      <c r="N2" s="24" t="s">
        <v>18</v>
      </c>
      <c r="O2" s="26" t="s">
        <v>20</v>
      </c>
      <c r="P2" s="24" t="s">
        <v>19</v>
      </c>
      <c r="Q2" s="3" t="s">
        <v>21</v>
      </c>
      <c r="R2" s="4" t="s">
        <v>11</v>
      </c>
    </row>
    <row r="3" spans="1:18" s="33" customFormat="1" x14ac:dyDescent="0.25">
      <c r="A3" s="77" t="s">
        <v>37</v>
      </c>
      <c r="B3" s="88">
        <v>11780</v>
      </c>
      <c r="C3" s="76" t="s">
        <v>40</v>
      </c>
      <c r="D3" s="88" t="s">
        <v>39</v>
      </c>
      <c r="E3" s="59" t="s">
        <v>46</v>
      </c>
      <c r="F3" s="59" t="s">
        <v>47</v>
      </c>
      <c r="G3" s="89">
        <v>43640</v>
      </c>
      <c r="H3" s="90">
        <v>43640</v>
      </c>
      <c r="I3" s="90">
        <v>43640</v>
      </c>
      <c r="J3" s="90">
        <v>43658</v>
      </c>
      <c r="K3" s="90">
        <v>43640</v>
      </c>
      <c r="L3" s="90">
        <v>43654</v>
      </c>
      <c r="M3" s="91">
        <v>43658</v>
      </c>
      <c r="N3" s="88">
        <v>3</v>
      </c>
      <c r="O3" s="55">
        <f t="shared" ref="O3:O31" si="0">750*N3</f>
        <v>2250</v>
      </c>
      <c r="P3" s="88">
        <v>0</v>
      </c>
      <c r="Q3" s="60">
        <f t="shared" ref="Q3:Q31" si="1">1500*P3</f>
        <v>0</v>
      </c>
      <c r="R3" s="57">
        <f t="shared" ref="R3:R31" si="2">O3+Q3</f>
        <v>2250</v>
      </c>
    </row>
    <row r="4" spans="1:18" s="33" customFormat="1" x14ac:dyDescent="0.25">
      <c r="A4" s="62" t="s">
        <v>37</v>
      </c>
      <c r="B4" s="45">
        <v>12227</v>
      </c>
      <c r="C4" s="70" t="s">
        <v>41</v>
      </c>
      <c r="D4" s="88" t="s">
        <v>39</v>
      </c>
      <c r="E4" s="59" t="s">
        <v>48</v>
      </c>
      <c r="F4" s="59" t="s">
        <v>49</v>
      </c>
      <c r="G4" s="64">
        <v>43657</v>
      </c>
      <c r="H4" s="61">
        <v>43656</v>
      </c>
      <c r="I4" s="61">
        <v>43656</v>
      </c>
      <c r="J4" s="61">
        <v>43675</v>
      </c>
      <c r="K4" s="61">
        <v>43657</v>
      </c>
      <c r="L4" s="61">
        <v>43671</v>
      </c>
      <c r="M4" s="46">
        <v>43675</v>
      </c>
      <c r="N4" s="34">
        <v>3</v>
      </c>
      <c r="O4" s="55">
        <f t="shared" si="0"/>
        <v>2250</v>
      </c>
      <c r="P4" s="88">
        <v>0</v>
      </c>
      <c r="Q4" s="60">
        <f t="shared" si="1"/>
        <v>0</v>
      </c>
      <c r="R4" s="57">
        <f t="shared" si="2"/>
        <v>2250</v>
      </c>
    </row>
    <row r="5" spans="1:18" s="33" customFormat="1" x14ac:dyDescent="0.25">
      <c r="A5" s="62" t="s">
        <v>37</v>
      </c>
      <c r="B5" s="88">
        <v>12240</v>
      </c>
      <c r="C5" s="70" t="s">
        <v>41</v>
      </c>
      <c r="D5" s="88" t="s">
        <v>39</v>
      </c>
      <c r="E5" s="59" t="s">
        <v>50</v>
      </c>
      <c r="F5" s="59" t="s">
        <v>51</v>
      </c>
      <c r="G5" s="71">
        <v>43658</v>
      </c>
      <c r="H5" s="90">
        <v>43657</v>
      </c>
      <c r="I5" s="90">
        <v>43657</v>
      </c>
      <c r="J5" s="90">
        <v>43676</v>
      </c>
      <c r="K5" s="90">
        <v>43658</v>
      </c>
      <c r="L5" s="90">
        <v>43672</v>
      </c>
      <c r="M5" s="91">
        <v>43676</v>
      </c>
      <c r="N5" s="88">
        <v>3</v>
      </c>
      <c r="O5" s="55">
        <f t="shared" si="0"/>
        <v>2250</v>
      </c>
      <c r="P5" s="88">
        <v>0</v>
      </c>
      <c r="Q5" s="60">
        <f t="shared" si="1"/>
        <v>0</v>
      </c>
      <c r="R5" s="57">
        <f t="shared" si="2"/>
        <v>2250</v>
      </c>
    </row>
    <row r="6" spans="1:18" s="33" customFormat="1" x14ac:dyDescent="0.25">
      <c r="A6" s="62" t="s">
        <v>37</v>
      </c>
      <c r="B6" s="45">
        <v>10724</v>
      </c>
      <c r="C6" s="70" t="s">
        <v>40</v>
      </c>
      <c r="D6" s="88" t="s">
        <v>39</v>
      </c>
      <c r="E6" s="59" t="s">
        <v>46</v>
      </c>
      <c r="F6" s="59" t="s">
        <v>47</v>
      </c>
      <c r="G6" s="64">
        <v>43635</v>
      </c>
      <c r="H6" s="61">
        <v>43635</v>
      </c>
      <c r="I6" s="61">
        <v>43635</v>
      </c>
      <c r="J6" s="61">
        <v>43657</v>
      </c>
      <c r="K6" s="61">
        <v>43635</v>
      </c>
      <c r="L6" s="61">
        <v>43649</v>
      </c>
      <c r="M6" s="46">
        <v>43657</v>
      </c>
      <c r="N6" s="34">
        <v>6</v>
      </c>
      <c r="O6" s="55">
        <f t="shared" si="0"/>
        <v>4500</v>
      </c>
      <c r="P6" s="88">
        <v>1</v>
      </c>
      <c r="Q6" s="60">
        <f t="shared" si="1"/>
        <v>1500</v>
      </c>
      <c r="R6" s="57">
        <f t="shared" si="2"/>
        <v>6000</v>
      </c>
    </row>
    <row r="7" spans="1:18" s="33" customFormat="1" x14ac:dyDescent="0.25">
      <c r="A7" s="62" t="s">
        <v>37</v>
      </c>
      <c r="B7" s="88">
        <v>11981</v>
      </c>
      <c r="C7" s="70" t="s">
        <v>41</v>
      </c>
      <c r="D7" s="88" t="s">
        <v>39</v>
      </c>
      <c r="E7" s="59" t="s">
        <v>54</v>
      </c>
      <c r="F7" s="59" t="s">
        <v>47</v>
      </c>
      <c r="G7" s="71">
        <v>43647</v>
      </c>
      <c r="H7" s="90">
        <v>43647</v>
      </c>
      <c r="I7" s="90">
        <v>43647</v>
      </c>
      <c r="J7" s="90">
        <v>43664</v>
      </c>
      <c r="K7" s="90">
        <v>43647</v>
      </c>
      <c r="L7" s="90">
        <v>43661</v>
      </c>
      <c r="M7" s="91">
        <v>43664</v>
      </c>
      <c r="N7" s="88">
        <v>2</v>
      </c>
      <c r="O7" s="55">
        <f t="shared" si="0"/>
        <v>1500</v>
      </c>
      <c r="P7" s="88">
        <v>0</v>
      </c>
      <c r="Q7" s="60">
        <f t="shared" si="1"/>
        <v>0</v>
      </c>
      <c r="R7" s="57">
        <f t="shared" si="2"/>
        <v>1500</v>
      </c>
    </row>
    <row r="8" spans="1:18" s="33" customFormat="1" x14ac:dyDescent="0.25">
      <c r="A8" s="62" t="s">
        <v>37</v>
      </c>
      <c r="B8" s="88">
        <v>10675</v>
      </c>
      <c r="C8" s="70" t="s">
        <v>40</v>
      </c>
      <c r="D8" s="88" t="s">
        <v>39</v>
      </c>
      <c r="E8" s="59" t="s">
        <v>59</v>
      </c>
      <c r="F8" s="59" t="s">
        <v>47</v>
      </c>
      <c r="G8" s="71">
        <v>43633</v>
      </c>
      <c r="H8" s="90">
        <v>43633</v>
      </c>
      <c r="I8" s="90">
        <v>43633</v>
      </c>
      <c r="J8" s="90">
        <v>43649</v>
      </c>
      <c r="K8" s="90">
        <v>43633</v>
      </c>
      <c r="L8" s="90">
        <v>43647</v>
      </c>
      <c r="M8" s="91">
        <v>43649</v>
      </c>
      <c r="N8" s="88">
        <v>1</v>
      </c>
      <c r="O8" s="55">
        <f t="shared" si="0"/>
        <v>750</v>
      </c>
      <c r="P8" s="88">
        <v>0</v>
      </c>
      <c r="Q8" s="60">
        <f t="shared" si="1"/>
        <v>0</v>
      </c>
      <c r="R8" s="57">
        <f t="shared" si="2"/>
        <v>750</v>
      </c>
    </row>
    <row r="9" spans="1:18" s="33" customFormat="1" x14ac:dyDescent="0.25">
      <c r="A9" s="62" t="s">
        <v>37</v>
      </c>
      <c r="B9" s="45">
        <v>12394</v>
      </c>
      <c r="C9" s="70" t="s">
        <v>41</v>
      </c>
      <c r="D9" s="88" t="s">
        <v>39</v>
      </c>
      <c r="E9" s="59" t="s">
        <v>60</v>
      </c>
      <c r="F9" s="59" t="s">
        <v>61</v>
      </c>
      <c r="G9" s="64">
        <v>43642</v>
      </c>
      <c r="H9" s="61">
        <v>43642</v>
      </c>
      <c r="I9" s="61">
        <v>43642</v>
      </c>
      <c r="J9" s="61">
        <v>43671</v>
      </c>
      <c r="K9" s="61">
        <v>43642</v>
      </c>
      <c r="L9" s="61">
        <v>43656</v>
      </c>
      <c r="M9" s="46">
        <v>43671</v>
      </c>
      <c r="N9" s="34">
        <v>6</v>
      </c>
      <c r="O9" s="55">
        <f t="shared" si="0"/>
        <v>4500</v>
      </c>
      <c r="P9" s="58">
        <v>8</v>
      </c>
      <c r="Q9" s="60">
        <f t="shared" si="1"/>
        <v>12000</v>
      </c>
      <c r="R9" s="57">
        <f t="shared" si="2"/>
        <v>16500</v>
      </c>
    </row>
    <row r="10" spans="1:18" s="33" customFormat="1" x14ac:dyDescent="0.25">
      <c r="A10" s="62" t="s">
        <v>37</v>
      </c>
      <c r="B10" s="45">
        <v>12341</v>
      </c>
      <c r="C10" s="70" t="s">
        <v>41</v>
      </c>
      <c r="D10" s="88" t="s">
        <v>39</v>
      </c>
      <c r="E10" s="59" t="s">
        <v>54</v>
      </c>
      <c r="F10" s="59" t="s">
        <v>47</v>
      </c>
      <c r="G10" s="64">
        <v>43662</v>
      </c>
      <c r="H10" s="61">
        <v>43662</v>
      </c>
      <c r="I10" s="61">
        <v>43662</v>
      </c>
      <c r="J10" s="61"/>
      <c r="K10" s="61">
        <v>43662</v>
      </c>
      <c r="L10" s="61">
        <v>43676</v>
      </c>
      <c r="M10" s="46">
        <v>43677</v>
      </c>
      <c r="N10" s="34">
        <v>1</v>
      </c>
      <c r="O10" s="55">
        <f t="shared" si="0"/>
        <v>750</v>
      </c>
      <c r="P10" s="58">
        <v>0</v>
      </c>
      <c r="Q10" s="60">
        <f t="shared" si="1"/>
        <v>0</v>
      </c>
      <c r="R10" s="57">
        <f t="shared" si="2"/>
        <v>750</v>
      </c>
    </row>
    <row r="11" spans="1:18" s="33" customFormat="1" x14ac:dyDescent="0.25">
      <c r="A11" s="62" t="s">
        <v>37</v>
      </c>
      <c r="B11" s="45">
        <v>10599</v>
      </c>
      <c r="C11" s="70" t="s">
        <v>41</v>
      </c>
      <c r="D11" s="88" t="s">
        <v>39</v>
      </c>
      <c r="E11" s="59" t="s">
        <v>54</v>
      </c>
      <c r="F11" s="59" t="s">
        <v>47</v>
      </c>
      <c r="G11" s="64">
        <v>43633</v>
      </c>
      <c r="H11" s="61">
        <v>43630</v>
      </c>
      <c r="I11" s="61">
        <v>43630</v>
      </c>
      <c r="J11" s="61">
        <v>43669</v>
      </c>
      <c r="K11" s="61">
        <v>43633</v>
      </c>
      <c r="L11" s="61">
        <v>43647</v>
      </c>
      <c r="M11" s="46">
        <v>43669</v>
      </c>
      <c r="N11" s="34">
        <v>6</v>
      </c>
      <c r="O11" s="55">
        <f t="shared" si="0"/>
        <v>4500</v>
      </c>
      <c r="P11" s="58">
        <v>15</v>
      </c>
      <c r="Q11" s="60">
        <f t="shared" si="1"/>
        <v>22500</v>
      </c>
      <c r="R11" s="57">
        <f t="shared" si="2"/>
        <v>27000</v>
      </c>
    </row>
    <row r="12" spans="1:18" s="33" customFormat="1" x14ac:dyDescent="0.25">
      <c r="A12" s="62" t="s">
        <v>37</v>
      </c>
      <c r="B12" s="45">
        <v>11884</v>
      </c>
      <c r="C12" s="70" t="s">
        <v>40</v>
      </c>
      <c r="D12" s="88" t="s">
        <v>39</v>
      </c>
      <c r="E12" s="59" t="s">
        <v>63</v>
      </c>
      <c r="F12" s="59" t="s">
        <v>47</v>
      </c>
      <c r="G12" s="64">
        <v>43642</v>
      </c>
      <c r="H12" s="61">
        <v>43642</v>
      </c>
      <c r="I12" s="61">
        <v>43642</v>
      </c>
      <c r="J12" s="61">
        <v>43662</v>
      </c>
      <c r="K12" s="61">
        <v>43642</v>
      </c>
      <c r="L12" s="61">
        <v>43656</v>
      </c>
      <c r="M12" s="46">
        <v>43662</v>
      </c>
      <c r="N12" s="34">
        <v>5</v>
      </c>
      <c r="O12" s="55">
        <f t="shared" si="0"/>
        <v>3750</v>
      </c>
      <c r="P12" s="58">
        <v>0</v>
      </c>
      <c r="Q12" s="60">
        <f t="shared" si="1"/>
        <v>0</v>
      </c>
      <c r="R12" s="57">
        <f t="shared" si="2"/>
        <v>3750</v>
      </c>
    </row>
    <row r="13" spans="1:18" s="33" customFormat="1" x14ac:dyDescent="0.25">
      <c r="A13" s="62" t="s">
        <v>37</v>
      </c>
      <c r="B13" s="45">
        <v>11880</v>
      </c>
      <c r="C13" s="70" t="s">
        <v>41</v>
      </c>
      <c r="D13" s="88" t="s">
        <v>39</v>
      </c>
      <c r="E13" s="59" t="s">
        <v>60</v>
      </c>
      <c r="F13" s="59" t="s">
        <v>61</v>
      </c>
      <c r="G13" s="64">
        <v>43644</v>
      </c>
      <c r="H13" s="61">
        <v>43644</v>
      </c>
      <c r="I13" s="61">
        <v>43644</v>
      </c>
      <c r="J13" s="61">
        <v>43663</v>
      </c>
      <c r="K13" s="61">
        <v>43644</v>
      </c>
      <c r="L13" s="61">
        <v>43658</v>
      </c>
      <c r="M13" s="46">
        <v>43663</v>
      </c>
      <c r="N13" s="34">
        <v>4</v>
      </c>
      <c r="O13" s="55">
        <f t="shared" si="0"/>
        <v>3000</v>
      </c>
      <c r="P13" s="58">
        <v>0</v>
      </c>
      <c r="Q13" s="60">
        <f t="shared" si="1"/>
        <v>0</v>
      </c>
      <c r="R13" s="57">
        <f t="shared" si="2"/>
        <v>3000</v>
      </c>
    </row>
    <row r="14" spans="1:18" s="33" customFormat="1" ht="14.25" customHeight="1" x14ac:dyDescent="0.25">
      <c r="A14" s="62" t="s">
        <v>37</v>
      </c>
      <c r="B14" s="88">
        <v>12047</v>
      </c>
      <c r="C14" s="70" t="s">
        <v>40</v>
      </c>
      <c r="D14" s="88" t="s">
        <v>39</v>
      </c>
      <c r="E14" s="59" t="s">
        <v>64</v>
      </c>
      <c r="F14" s="59" t="s">
        <v>61</v>
      </c>
      <c r="G14" s="71">
        <v>43651</v>
      </c>
      <c r="H14" s="90">
        <v>43651</v>
      </c>
      <c r="I14" s="90">
        <v>43651</v>
      </c>
      <c r="J14" s="90">
        <v>43668</v>
      </c>
      <c r="K14" s="90">
        <v>43651</v>
      </c>
      <c r="L14" s="90">
        <v>43665</v>
      </c>
      <c r="M14" s="91">
        <v>43668</v>
      </c>
      <c r="N14" s="88">
        <v>2</v>
      </c>
      <c r="O14" s="55">
        <f t="shared" si="0"/>
        <v>1500</v>
      </c>
      <c r="P14" s="58">
        <v>0</v>
      </c>
      <c r="Q14" s="60">
        <f t="shared" si="1"/>
        <v>0</v>
      </c>
      <c r="R14" s="57">
        <f t="shared" si="2"/>
        <v>1500</v>
      </c>
    </row>
    <row r="15" spans="1:18" s="33" customFormat="1" x14ac:dyDescent="0.25">
      <c r="A15" s="62" t="s">
        <v>37</v>
      </c>
      <c r="B15" s="45">
        <v>11798</v>
      </c>
      <c r="C15" s="70" t="s">
        <v>40</v>
      </c>
      <c r="D15" s="88" t="s">
        <v>39</v>
      </c>
      <c r="E15" s="59" t="s">
        <v>66</v>
      </c>
      <c r="F15" s="59" t="s">
        <v>61</v>
      </c>
      <c r="G15" s="64">
        <v>43642</v>
      </c>
      <c r="H15" s="61">
        <v>43642</v>
      </c>
      <c r="I15" s="61">
        <v>43642</v>
      </c>
      <c r="J15" s="61">
        <v>43658</v>
      </c>
      <c r="K15" s="61">
        <v>43642</v>
      </c>
      <c r="L15" s="61">
        <v>43656</v>
      </c>
      <c r="M15" s="46">
        <v>43658</v>
      </c>
      <c r="N15" s="34">
        <v>1</v>
      </c>
      <c r="O15" s="55">
        <f t="shared" si="0"/>
        <v>750</v>
      </c>
      <c r="P15" s="58">
        <v>0</v>
      </c>
      <c r="Q15" s="60">
        <f t="shared" si="1"/>
        <v>0</v>
      </c>
      <c r="R15" s="57">
        <f t="shared" si="2"/>
        <v>750</v>
      </c>
    </row>
    <row r="16" spans="1:18" s="33" customFormat="1" x14ac:dyDescent="0.25">
      <c r="A16" s="62" t="s">
        <v>37</v>
      </c>
      <c r="B16" s="45">
        <v>10748</v>
      </c>
      <c r="C16" s="70" t="s">
        <v>40</v>
      </c>
      <c r="D16" s="88" t="s">
        <v>39</v>
      </c>
      <c r="E16" s="59" t="s">
        <v>67</v>
      </c>
      <c r="F16" s="59" t="s">
        <v>47</v>
      </c>
      <c r="G16" s="64">
        <v>43636</v>
      </c>
      <c r="H16" s="61">
        <v>43636</v>
      </c>
      <c r="I16" s="61">
        <v>43636</v>
      </c>
      <c r="J16" s="61">
        <v>43661</v>
      </c>
      <c r="K16" s="61">
        <v>43636</v>
      </c>
      <c r="L16" s="61">
        <v>43650</v>
      </c>
      <c r="M16" s="46">
        <v>43661</v>
      </c>
      <c r="N16" s="34">
        <v>6</v>
      </c>
      <c r="O16" s="55">
        <f t="shared" si="0"/>
        <v>4500</v>
      </c>
      <c r="P16" s="58">
        <v>4</v>
      </c>
      <c r="Q16" s="60">
        <f t="shared" si="1"/>
        <v>6000</v>
      </c>
      <c r="R16" s="57">
        <f t="shared" si="2"/>
        <v>10500</v>
      </c>
    </row>
    <row r="17" spans="1:18" s="33" customFormat="1" x14ac:dyDescent="0.25">
      <c r="A17" s="62" t="s">
        <v>37</v>
      </c>
      <c r="B17" s="88">
        <v>11726</v>
      </c>
      <c r="C17" s="70" t="s">
        <v>41</v>
      </c>
      <c r="D17" s="88" t="s">
        <v>39</v>
      </c>
      <c r="E17" s="59" t="s">
        <v>68</v>
      </c>
      <c r="F17" s="59" t="s">
        <v>69</v>
      </c>
      <c r="G17" s="71">
        <v>43637</v>
      </c>
      <c r="H17" s="90">
        <v>43637</v>
      </c>
      <c r="I17" s="90">
        <v>43637</v>
      </c>
      <c r="J17" s="90">
        <v>43656</v>
      </c>
      <c r="K17" s="90">
        <v>43637</v>
      </c>
      <c r="L17" s="90">
        <v>43651</v>
      </c>
      <c r="M17" s="91">
        <v>43656</v>
      </c>
      <c r="N17" s="88">
        <v>4</v>
      </c>
      <c r="O17" s="55">
        <f t="shared" si="0"/>
        <v>3000</v>
      </c>
      <c r="P17" s="58">
        <v>0</v>
      </c>
      <c r="Q17" s="60">
        <f t="shared" si="1"/>
        <v>0</v>
      </c>
      <c r="R17" s="57">
        <f t="shared" si="2"/>
        <v>3000</v>
      </c>
    </row>
    <row r="18" spans="1:18" s="33" customFormat="1" x14ac:dyDescent="0.25">
      <c r="A18" s="62" t="s">
        <v>37</v>
      </c>
      <c r="B18" s="45">
        <v>12300</v>
      </c>
      <c r="C18" s="70" t="s">
        <v>41</v>
      </c>
      <c r="D18" s="88" t="s">
        <v>39</v>
      </c>
      <c r="E18" s="59" t="s">
        <v>54</v>
      </c>
      <c r="F18" s="59" t="s">
        <v>47</v>
      </c>
      <c r="G18" s="64">
        <v>43662</v>
      </c>
      <c r="H18" s="61">
        <v>43662</v>
      </c>
      <c r="I18" s="61">
        <v>43662</v>
      </c>
      <c r="J18" s="61">
        <v>43678</v>
      </c>
      <c r="K18" s="61">
        <v>43662</v>
      </c>
      <c r="L18" s="61">
        <v>43676</v>
      </c>
      <c r="M18" s="46">
        <v>43677</v>
      </c>
      <c r="N18" s="34">
        <v>1</v>
      </c>
      <c r="O18" s="55">
        <f t="shared" si="0"/>
        <v>750</v>
      </c>
      <c r="P18" s="58">
        <v>0</v>
      </c>
      <c r="Q18" s="60">
        <f t="shared" si="1"/>
        <v>0</v>
      </c>
      <c r="R18" s="57">
        <f t="shared" si="2"/>
        <v>750</v>
      </c>
    </row>
    <row r="19" spans="1:18" s="33" customFormat="1" x14ac:dyDescent="0.25">
      <c r="A19" s="62" t="s">
        <v>37</v>
      </c>
      <c r="B19" s="45">
        <v>12211</v>
      </c>
      <c r="C19" s="70" t="s">
        <v>41</v>
      </c>
      <c r="D19" s="88" t="s">
        <v>39</v>
      </c>
      <c r="E19" s="59" t="s">
        <v>54</v>
      </c>
      <c r="F19" s="59" t="s">
        <v>47</v>
      </c>
      <c r="G19" s="64">
        <v>43657</v>
      </c>
      <c r="H19" s="61">
        <v>43657</v>
      </c>
      <c r="I19" s="61">
        <v>43657</v>
      </c>
      <c r="J19" s="61">
        <v>43676</v>
      </c>
      <c r="K19" s="61">
        <v>43657</v>
      </c>
      <c r="L19" s="61">
        <v>43671</v>
      </c>
      <c r="M19" s="46">
        <v>43676</v>
      </c>
      <c r="N19" s="34">
        <v>4</v>
      </c>
      <c r="O19" s="55">
        <f t="shared" si="0"/>
        <v>3000</v>
      </c>
      <c r="P19" s="58">
        <v>0</v>
      </c>
      <c r="Q19" s="60">
        <f t="shared" si="1"/>
        <v>0</v>
      </c>
      <c r="R19" s="57">
        <f t="shared" si="2"/>
        <v>3000</v>
      </c>
    </row>
    <row r="20" spans="1:18" s="33" customFormat="1" x14ac:dyDescent="0.25">
      <c r="A20" s="62" t="s">
        <v>37</v>
      </c>
      <c r="B20" s="88">
        <v>12257</v>
      </c>
      <c r="C20" s="70" t="s">
        <v>40</v>
      </c>
      <c r="D20" s="88" t="s">
        <v>39</v>
      </c>
      <c r="E20" s="59" t="s">
        <v>46</v>
      </c>
      <c r="F20" s="59" t="s">
        <v>47</v>
      </c>
      <c r="G20" s="71">
        <v>43658</v>
      </c>
      <c r="H20" s="90">
        <v>43658</v>
      </c>
      <c r="I20" s="90">
        <v>43658</v>
      </c>
      <c r="J20" s="90">
        <v>43676</v>
      </c>
      <c r="K20" s="90">
        <v>43658</v>
      </c>
      <c r="L20" s="90">
        <v>43672</v>
      </c>
      <c r="M20" s="91">
        <v>43676</v>
      </c>
      <c r="N20" s="88">
        <v>3</v>
      </c>
      <c r="O20" s="55">
        <f t="shared" si="0"/>
        <v>2250</v>
      </c>
      <c r="P20" s="58">
        <v>0</v>
      </c>
      <c r="Q20" s="60">
        <f t="shared" si="1"/>
        <v>0</v>
      </c>
      <c r="R20" s="57">
        <f t="shared" si="2"/>
        <v>2250</v>
      </c>
    </row>
    <row r="21" spans="1:18" s="33" customFormat="1" x14ac:dyDescent="0.25">
      <c r="A21" s="62" t="s">
        <v>37</v>
      </c>
      <c r="B21" s="88">
        <v>12411</v>
      </c>
      <c r="C21" s="70" t="s">
        <v>40</v>
      </c>
      <c r="D21" s="88" t="s">
        <v>39</v>
      </c>
      <c r="E21" s="59" t="s">
        <v>66</v>
      </c>
      <c r="F21" s="59" t="s">
        <v>61</v>
      </c>
      <c r="G21" s="71">
        <v>43642</v>
      </c>
      <c r="H21" s="90">
        <v>43642</v>
      </c>
      <c r="I21" s="90">
        <v>43642</v>
      </c>
      <c r="J21" s="90">
        <v>43670</v>
      </c>
      <c r="K21" s="90">
        <v>43642</v>
      </c>
      <c r="L21" s="90">
        <v>43656</v>
      </c>
      <c r="M21" s="91">
        <v>43670</v>
      </c>
      <c r="N21" s="88">
        <v>6</v>
      </c>
      <c r="O21" s="55">
        <f t="shared" si="0"/>
        <v>4500</v>
      </c>
      <c r="P21" s="58">
        <v>7</v>
      </c>
      <c r="Q21" s="60">
        <f t="shared" si="1"/>
        <v>10500</v>
      </c>
      <c r="R21" s="57">
        <f t="shared" si="2"/>
        <v>15000</v>
      </c>
    </row>
    <row r="22" spans="1:18" s="33" customFormat="1" x14ac:dyDescent="0.25">
      <c r="A22" s="62" t="s">
        <v>37</v>
      </c>
      <c r="B22" s="45">
        <v>10477</v>
      </c>
      <c r="C22" s="70" t="s">
        <v>41</v>
      </c>
      <c r="D22" s="88" t="s">
        <v>39</v>
      </c>
      <c r="E22" s="59" t="s">
        <v>54</v>
      </c>
      <c r="F22" s="59" t="s">
        <v>47</v>
      </c>
      <c r="G22" s="64">
        <v>43627</v>
      </c>
      <c r="H22" s="61">
        <v>43627</v>
      </c>
      <c r="I22" s="61">
        <v>43627</v>
      </c>
      <c r="J22" s="61">
        <v>43651</v>
      </c>
      <c r="K22" s="61">
        <v>43627</v>
      </c>
      <c r="L22" s="61">
        <v>43641</v>
      </c>
      <c r="M22" s="46">
        <v>43651</v>
      </c>
      <c r="N22" s="34">
        <v>1</v>
      </c>
      <c r="O22" s="55">
        <f t="shared" si="0"/>
        <v>750</v>
      </c>
      <c r="P22" s="58">
        <v>3</v>
      </c>
      <c r="Q22" s="60">
        <f t="shared" si="1"/>
        <v>4500</v>
      </c>
      <c r="R22" s="57">
        <f t="shared" si="2"/>
        <v>5250</v>
      </c>
    </row>
    <row r="23" spans="1:18" s="33" customFormat="1" x14ac:dyDescent="0.25">
      <c r="A23" s="62" t="s">
        <v>37</v>
      </c>
      <c r="B23" s="45">
        <v>12071</v>
      </c>
      <c r="C23" s="70" t="s">
        <v>41</v>
      </c>
      <c r="D23" s="88" t="s">
        <v>39</v>
      </c>
      <c r="E23" s="59" t="s">
        <v>50</v>
      </c>
      <c r="F23" s="59" t="s">
        <v>51</v>
      </c>
      <c r="G23" s="64">
        <v>43655</v>
      </c>
      <c r="H23" s="61">
        <v>43654</v>
      </c>
      <c r="I23" s="61">
        <v>43654</v>
      </c>
      <c r="J23" s="61">
        <v>43676</v>
      </c>
      <c r="K23" s="61">
        <v>43655</v>
      </c>
      <c r="L23" s="61">
        <v>43669</v>
      </c>
      <c r="M23" s="46">
        <v>43676</v>
      </c>
      <c r="N23" s="34">
        <v>6</v>
      </c>
      <c r="O23" s="55">
        <f t="shared" si="0"/>
        <v>4500</v>
      </c>
      <c r="P23" s="58">
        <v>0</v>
      </c>
      <c r="Q23" s="60">
        <f t="shared" si="1"/>
        <v>0</v>
      </c>
      <c r="R23" s="57">
        <f t="shared" si="2"/>
        <v>4500</v>
      </c>
    </row>
    <row r="24" spans="1:18" s="33" customFormat="1" x14ac:dyDescent="0.25">
      <c r="A24" s="62" t="s">
        <v>37</v>
      </c>
      <c r="B24" s="45">
        <v>11800</v>
      </c>
      <c r="C24" s="70" t="s">
        <v>41</v>
      </c>
      <c r="D24" s="88" t="s">
        <v>39</v>
      </c>
      <c r="E24" s="59" t="s">
        <v>54</v>
      </c>
      <c r="F24" s="59" t="s">
        <v>47</v>
      </c>
      <c r="G24" s="64">
        <v>43642</v>
      </c>
      <c r="H24" s="61">
        <v>43642</v>
      </c>
      <c r="I24" s="61">
        <v>43642</v>
      </c>
      <c r="J24" s="61">
        <v>43658</v>
      </c>
      <c r="K24" s="61">
        <v>43642</v>
      </c>
      <c r="L24" s="61">
        <v>43656</v>
      </c>
      <c r="M24" s="46">
        <v>43658</v>
      </c>
      <c r="N24" s="34">
        <v>1</v>
      </c>
      <c r="O24" s="55">
        <f t="shared" si="0"/>
        <v>750</v>
      </c>
      <c r="P24" s="58">
        <v>0</v>
      </c>
      <c r="Q24" s="60">
        <f t="shared" si="1"/>
        <v>0</v>
      </c>
      <c r="R24" s="57">
        <f t="shared" si="2"/>
        <v>750</v>
      </c>
    </row>
    <row r="25" spans="1:18" s="33" customFormat="1" x14ac:dyDescent="0.25">
      <c r="A25" s="62" t="s">
        <v>37</v>
      </c>
      <c r="B25" s="45">
        <v>11797</v>
      </c>
      <c r="C25" s="70" t="s">
        <v>41</v>
      </c>
      <c r="D25" s="88" t="s">
        <v>39</v>
      </c>
      <c r="E25" s="59" t="s">
        <v>54</v>
      </c>
      <c r="F25" s="59" t="s">
        <v>47</v>
      </c>
      <c r="G25" s="64">
        <v>43641</v>
      </c>
      <c r="H25" s="61">
        <v>43641</v>
      </c>
      <c r="I25" s="61">
        <v>43641</v>
      </c>
      <c r="J25" s="61">
        <v>43661</v>
      </c>
      <c r="K25" s="61">
        <v>43641</v>
      </c>
      <c r="L25" s="61">
        <v>43655</v>
      </c>
      <c r="M25" s="46">
        <v>43661</v>
      </c>
      <c r="N25" s="34">
        <v>5</v>
      </c>
      <c r="O25" s="55">
        <f t="shared" si="0"/>
        <v>3750</v>
      </c>
      <c r="P25" s="58">
        <v>0</v>
      </c>
      <c r="Q25" s="60">
        <f t="shared" si="1"/>
        <v>0</v>
      </c>
      <c r="R25" s="57">
        <f t="shared" si="2"/>
        <v>3750</v>
      </c>
    </row>
    <row r="26" spans="1:18" s="33" customFormat="1" x14ac:dyDescent="0.25">
      <c r="A26" s="62" t="s">
        <v>37</v>
      </c>
      <c r="B26" s="88">
        <v>11789</v>
      </c>
      <c r="C26" s="70" t="s">
        <v>41</v>
      </c>
      <c r="D26" s="88" t="s">
        <v>39</v>
      </c>
      <c r="E26" s="59" t="s">
        <v>54</v>
      </c>
      <c r="F26" s="59" t="s">
        <v>47</v>
      </c>
      <c r="G26" s="71">
        <v>43641</v>
      </c>
      <c r="H26" s="90">
        <v>43641</v>
      </c>
      <c r="I26" s="90">
        <v>43641</v>
      </c>
      <c r="J26" s="90">
        <v>43658</v>
      </c>
      <c r="K26" s="90">
        <v>43641</v>
      </c>
      <c r="L26" s="90">
        <v>43655</v>
      </c>
      <c r="M26" s="91">
        <v>43658</v>
      </c>
      <c r="N26" s="88">
        <v>2</v>
      </c>
      <c r="O26" s="55">
        <f t="shared" si="0"/>
        <v>1500</v>
      </c>
      <c r="P26" s="58">
        <v>0</v>
      </c>
      <c r="Q26" s="60">
        <f t="shared" si="1"/>
        <v>0</v>
      </c>
      <c r="R26" s="57">
        <f t="shared" si="2"/>
        <v>1500</v>
      </c>
    </row>
    <row r="27" spans="1:18" s="33" customFormat="1" x14ac:dyDescent="0.25">
      <c r="A27" s="62" t="s">
        <v>37</v>
      </c>
      <c r="B27" s="45">
        <v>11818</v>
      </c>
      <c r="C27" s="70" t="s">
        <v>41</v>
      </c>
      <c r="D27" s="88" t="s">
        <v>39</v>
      </c>
      <c r="E27" s="59" t="s">
        <v>54</v>
      </c>
      <c r="F27" s="59" t="s">
        <v>47</v>
      </c>
      <c r="G27" s="64">
        <v>43643</v>
      </c>
      <c r="H27" s="61">
        <v>43643</v>
      </c>
      <c r="I27" s="61">
        <v>43643</v>
      </c>
      <c r="J27" s="61">
        <v>43661</v>
      </c>
      <c r="K27" s="61">
        <v>43643</v>
      </c>
      <c r="L27" s="61">
        <v>43657</v>
      </c>
      <c r="M27" s="46">
        <v>43661</v>
      </c>
      <c r="N27" s="34">
        <v>3</v>
      </c>
      <c r="O27" s="55">
        <f t="shared" si="0"/>
        <v>2250</v>
      </c>
      <c r="P27" s="58">
        <v>0</v>
      </c>
      <c r="Q27" s="60">
        <f t="shared" si="1"/>
        <v>0</v>
      </c>
      <c r="R27" s="57">
        <f t="shared" si="2"/>
        <v>2250</v>
      </c>
    </row>
    <row r="28" spans="1:18" s="33" customFormat="1" x14ac:dyDescent="0.25">
      <c r="A28" s="62" t="s">
        <v>37</v>
      </c>
      <c r="B28" s="45">
        <v>12402</v>
      </c>
      <c r="C28" s="70" t="s">
        <v>41</v>
      </c>
      <c r="D28" s="88" t="s">
        <v>39</v>
      </c>
      <c r="E28" s="59" t="s">
        <v>50</v>
      </c>
      <c r="F28" s="59" t="s">
        <v>51</v>
      </c>
      <c r="G28" s="64">
        <v>43662</v>
      </c>
      <c r="H28" s="61">
        <v>43662</v>
      </c>
      <c r="I28" s="61">
        <v>43662</v>
      </c>
      <c r="J28" s="61"/>
      <c r="K28" s="61">
        <v>43662</v>
      </c>
      <c r="L28" s="61">
        <v>43676</v>
      </c>
      <c r="M28" s="46">
        <v>43677</v>
      </c>
      <c r="N28" s="34">
        <v>1</v>
      </c>
      <c r="O28" s="55">
        <f t="shared" si="0"/>
        <v>750</v>
      </c>
      <c r="P28" s="58">
        <v>0</v>
      </c>
      <c r="Q28" s="60">
        <f t="shared" si="1"/>
        <v>0</v>
      </c>
      <c r="R28" s="57">
        <f t="shared" si="2"/>
        <v>750</v>
      </c>
    </row>
    <row r="29" spans="1:18" s="33" customFormat="1" x14ac:dyDescent="0.25">
      <c r="A29" s="62" t="s">
        <v>37</v>
      </c>
      <c r="B29" s="45">
        <v>12019</v>
      </c>
      <c r="C29" s="70" t="s">
        <v>40</v>
      </c>
      <c r="D29" s="88" t="s">
        <v>39</v>
      </c>
      <c r="E29" s="59" t="s">
        <v>67</v>
      </c>
      <c r="F29" s="59" t="s">
        <v>47</v>
      </c>
      <c r="G29" s="64">
        <v>43649</v>
      </c>
      <c r="H29" s="61">
        <v>43649</v>
      </c>
      <c r="I29" s="61">
        <v>43649</v>
      </c>
      <c r="J29" s="61">
        <v>43665</v>
      </c>
      <c r="K29" s="61">
        <v>43649</v>
      </c>
      <c r="L29" s="61">
        <v>43663</v>
      </c>
      <c r="M29" s="46">
        <v>43665</v>
      </c>
      <c r="N29" s="34">
        <v>1</v>
      </c>
      <c r="O29" s="55">
        <f t="shared" si="0"/>
        <v>750</v>
      </c>
      <c r="P29" s="58">
        <v>0</v>
      </c>
      <c r="Q29" s="60">
        <f t="shared" si="1"/>
        <v>0</v>
      </c>
      <c r="R29" s="57">
        <f t="shared" si="2"/>
        <v>750</v>
      </c>
    </row>
    <row r="30" spans="1:18" s="33" customFormat="1" x14ac:dyDescent="0.25">
      <c r="A30" s="62" t="s">
        <v>37</v>
      </c>
      <c r="B30" s="45">
        <v>12185</v>
      </c>
      <c r="C30" s="70" t="s">
        <v>40</v>
      </c>
      <c r="D30" s="88" t="s">
        <v>39</v>
      </c>
      <c r="E30" s="59" t="s">
        <v>80</v>
      </c>
      <c r="F30" s="59" t="s">
        <v>47</v>
      </c>
      <c r="G30" s="64">
        <v>43656</v>
      </c>
      <c r="H30" s="61">
        <v>43656</v>
      </c>
      <c r="I30" s="61">
        <v>43656</v>
      </c>
      <c r="J30" s="61">
        <v>43677</v>
      </c>
      <c r="K30" s="61">
        <v>43656</v>
      </c>
      <c r="L30" s="61">
        <v>43670</v>
      </c>
      <c r="M30" s="46">
        <v>43677</v>
      </c>
      <c r="N30" s="34">
        <v>6</v>
      </c>
      <c r="O30" s="55">
        <f t="shared" si="0"/>
        <v>4500</v>
      </c>
      <c r="P30" s="58">
        <v>0</v>
      </c>
      <c r="Q30" s="60">
        <f t="shared" si="1"/>
        <v>0</v>
      </c>
      <c r="R30" s="57">
        <f t="shared" si="2"/>
        <v>4500</v>
      </c>
    </row>
    <row r="31" spans="1:18" s="33" customFormat="1" x14ac:dyDescent="0.25">
      <c r="A31" s="62" t="s">
        <v>37</v>
      </c>
      <c r="B31" s="88">
        <v>10563</v>
      </c>
      <c r="C31" s="70" t="s">
        <v>41</v>
      </c>
      <c r="D31" s="88" t="s">
        <v>39</v>
      </c>
      <c r="E31" s="59" t="s">
        <v>54</v>
      </c>
      <c r="F31" s="59" t="s">
        <v>47</v>
      </c>
      <c r="G31" s="71">
        <v>43630</v>
      </c>
      <c r="H31" s="90">
        <v>43630</v>
      </c>
      <c r="I31" s="90">
        <v>43630</v>
      </c>
      <c r="J31" s="90">
        <v>43649</v>
      </c>
      <c r="K31" s="90">
        <v>43630</v>
      </c>
      <c r="L31" s="90">
        <v>43644</v>
      </c>
      <c r="M31" s="91">
        <v>43649</v>
      </c>
      <c r="N31" s="88">
        <v>2</v>
      </c>
      <c r="O31" s="55">
        <f t="shared" si="0"/>
        <v>1500</v>
      </c>
      <c r="P31" s="58">
        <v>0</v>
      </c>
      <c r="Q31" s="60">
        <f t="shared" si="1"/>
        <v>0</v>
      </c>
      <c r="R31" s="57">
        <f t="shared" si="2"/>
        <v>1500</v>
      </c>
    </row>
    <row r="32" spans="1:18" s="33" customFormat="1" ht="15" customHeight="1" x14ac:dyDescent="0.25">
      <c r="A32" s="62" t="s">
        <v>37</v>
      </c>
      <c r="B32" s="92">
        <v>12398</v>
      </c>
      <c r="C32" s="93" t="s">
        <v>41</v>
      </c>
      <c r="D32" s="92" t="s">
        <v>39</v>
      </c>
      <c r="E32" s="94" t="s">
        <v>84</v>
      </c>
      <c r="F32" s="94" t="s">
        <v>51</v>
      </c>
      <c r="G32" s="95">
        <v>43661</v>
      </c>
      <c r="H32" s="96">
        <v>43661</v>
      </c>
      <c r="I32" s="96">
        <v>43661</v>
      </c>
      <c r="J32" s="96">
        <v>43677</v>
      </c>
      <c r="K32" s="96">
        <v>43661</v>
      </c>
      <c r="L32" s="96">
        <v>43675</v>
      </c>
      <c r="M32" s="97">
        <v>43677</v>
      </c>
      <c r="N32" s="92">
        <v>1</v>
      </c>
      <c r="O32" s="82">
        <f t="shared" ref="O32:O78" si="3">750*N32</f>
        <v>750</v>
      </c>
      <c r="P32" s="58">
        <v>0</v>
      </c>
      <c r="Q32" s="83">
        <f t="shared" ref="Q32:Q78" si="4">1500*P32</f>
        <v>0</v>
      </c>
      <c r="R32" s="84">
        <f t="shared" ref="R32:R78" si="5">O32+Q32</f>
        <v>750</v>
      </c>
    </row>
    <row r="33" spans="1:18" s="33" customFormat="1" ht="15" customHeight="1" x14ac:dyDescent="0.25">
      <c r="A33" s="62" t="s">
        <v>37</v>
      </c>
      <c r="B33" s="63">
        <v>10560</v>
      </c>
      <c r="C33" s="70" t="s">
        <v>40</v>
      </c>
      <c r="D33" s="70" t="s">
        <v>39</v>
      </c>
      <c r="E33" s="62" t="s">
        <v>67</v>
      </c>
      <c r="F33" s="62" t="s">
        <v>47</v>
      </c>
      <c r="G33" s="64">
        <v>43630</v>
      </c>
      <c r="H33" s="65">
        <v>43630</v>
      </c>
      <c r="I33" s="65">
        <v>43630</v>
      </c>
      <c r="J33" s="65">
        <v>43649</v>
      </c>
      <c r="K33" s="65">
        <v>43630</v>
      </c>
      <c r="L33" s="65">
        <v>43644</v>
      </c>
      <c r="M33" s="66">
        <v>43649</v>
      </c>
      <c r="N33" s="67">
        <v>2</v>
      </c>
      <c r="O33" s="73">
        <f t="shared" si="3"/>
        <v>1500</v>
      </c>
      <c r="P33" s="58">
        <v>0</v>
      </c>
      <c r="Q33" s="74">
        <f t="shared" si="4"/>
        <v>0</v>
      </c>
      <c r="R33" s="75">
        <f t="shared" si="5"/>
        <v>1500</v>
      </c>
    </row>
    <row r="34" spans="1:18" s="33" customFormat="1" x14ac:dyDescent="0.25">
      <c r="A34" s="62" t="s">
        <v>37</v>
      </c>
      <c r="B34" s="88">
        <v>10733</v>
      </c>
      <c r="C34" s="88" t="s">
        <v>41</v>
      </c>
      <c r="D34" s="88" t="s">
        <v>39</v>
      </c>
      <c r="E34" s="59" t="s">
        <v>54</v>
      </c>
      <c r="F34" s="59" t="s">
        <v>47</v>
      </c>
      <c r="G34" s="90">
        <v>43636</v>
      </c>
      <c r="H34" s="90">
        <v>43636</v>
      </c>
      <c r="I34" s="90">
        <v>43636</v>
      </c>
      <c r="J34" s="90">
        <v>43657</v>
      </c>
      <c r="K34" s="90">
        <v>43636</v>
      </c>
      <c r="L34" s="90">
        <v>43650</v>
      </c>
      <c r="M34" s="91">
        <v>43657</v>
      </c>
      <c r="N34" s="88">
        <v>6</v>
      </c>
      <c r="O34" s="55">
        <f t="shared" si="3"/>
        <v>4500</v>
      </c>
      <c r="P34" s="58">
        <v>0</v>
      </c>
      <c r="Q34" s="60">
        <f t="shared" si="4"/>
        <v>0</v>
      </c>
      <c r="R34" s="57">
        <f t="shared" si="5"/>
        <v>4500</v>
      </c>
    </row>
    <row r="35" spans="1:18" s="33" customFormat="1" x14ac:dyDescent="0.25">
      <c r="A35" s="62" t="s">
        <v>37</v>
      </c>
      <c r="B35" s="45">
        <v>11816</v>
      </c>
      <c r="C35" s="70" t="s">
        <v>40</v>
      </c>
      <c r="D35" s="88" t="s">
        <v>39</v>
      </c>
      <c r="E35" s="59" t="s">
        <v>46</v>
      </c>
      <c r="F35" s="59" t="s">
        <v>47</v>
      </c>
      <c r="G35" s="64">
        <v>43642</v>
      </c>
      <c r="H35" s="61">
        <v>43642</v>
      </c>
      <c r="I35" s="61">
        <v>43642</v>
      </c>
      <c r="J35" s="61">
        <v>43658</v>
      </c>
      <c r="K35" s="61">
        <v>43642</v>
      </c>
      <c r="L35" s="61">
        <v>43656</v>
      </c>
      <c r="M35" s="46">
        <v>43658</v>
      </c>
      <c r="N35" s="34">
        <v>1</v>
      </c>
      <c r="O35" s="55">
        <f t="shared" si="3"/>
        <v>750</v>
      </c>
      <c r="P35" s="58">
        <v>0</v>
      </c>
      <c r="Q35" s="60">
        <f t="shared" si="4"/>
        <v>0</v>
      </c>
      <c r="R35" s="57">
        <f t="shared" si="5"/>
        <v>750</v>
      </c>
    </row>
    <row r="36" spans="1:18" s="33" customFormat="1" x14ac:dyDescent="0.25">
      <c r="A36" s="62" t="s">
        <v>37</v>
      </c>
      <c r="B36" s="88">
        <v>12243</v>
      </c>
      <c r="C36" s="70" t="s">
        <v>41</v>
      </c>
      <c r="D36" s="88" t="s">
        <v>39</v>
      </c>
      <c r="E36" s="59" t="s">
        <v>54</v>
      </c>
      <c r="F36" s="59" t="s">
        <v>47</v>
      </c>
      <c r="G36" s="71">
        <v>43658</v>
      </c>
      <c r="H36" s="90">
        <v>43658</v>
      </c>
      <c r="I36" s="90">
        <v>43658</v>
      </c>
      <c r="J36" s="90">
        <v>43678</v>
      </c>
      <c r="K36" s="90">
        <v>43658</v>
      </c>
      <c r="L36" s="90">
        <v>43672</v>
      </c>
      <c r="M36" s="91">
        <v>43677</v>
      </c>
      <c r="N36" s="88">
        <v>5</v>
      </c>
      <c r="O36" s="55">
        <f t="shared" si="3"/>
        <v>3750</v>
      </c>
      <c r="P36" s="58">
        <v>0</v>
      </c>
      <c r="Q36" s="60">
        <f t="shared" si="4"/>
        <v>0</v>
      </c>
      <c r="R36" s="57">
        <f t="shared" si="5"/>
        <v>3750</v>
      </c>
    </row>
    <row r="37" spans="1:18" s="33" customFormat="1" ht="15" customHeight="1" x14ac:dyDescent="0.25">
      <c r="A37" s="62" t="s">
        <v>37</v>
      </c>
      <c r="B37" s="88">
        <v>12026</v>
      </c>
      <c r="C37" s="70" t="s">
        <v>41</v>
      </c>
      <c r="D37" s="88" t="s">
        <v>39</v>
      </c>
      <c r="E37" s="59" t="s">
        <v>60</v>
      </c>
      <c r="F37" s="59" t="s">
        <v>61</v>
      </c>
      <c r="G37" s="71">
        <v>43651</v>
      </c>
      <c r="H37" s="90">
        <v>43651</v>
      </c>
      <c r="I37" s="90">
        <v>43651</v>
      </c>
      <c r="J37" s="90">
        <v>43668</v>
      </c>
      <c r="K37" s="90">
        <v>43651</v>
      </c>
      <c r="L37" s="90">
        <v>43665</v>
      </c>
      <c r="M37" s="91">
        <v>43668</v>
      </c>
      <c r="N37" s="88">
        <v>2</v>
      </c>
      <c r="O37" s="55">
        <f t="shared" si="3"/>
        <v>1500</v>
      </c>
      <c r="P37" s="58">
        <v>0</v>
      </c>
      <c r="Q37" s="60">
        <f t="shared" si="4"/>
        <v>0</v>
      </c>
      <c r="R37" s="57">
        <f t="shared" si="5"/>
        <v>1500</v>
      </c>
    </row>
    <row r="38" spans="1:18" s="33" customFormat="1" x14ac:dyDescent="0.25">
      <c r="A38" s="62" t="s">
        <v>37</v>
      </c>
      <c r="B38" s="70">
        <v>12188</v>
      </c>
      <c r="C38" s="70" t="s">
        <v>41</v>
      </c>
      <c r="D38" s="88" t="s">
        <v>39</v>
      </c>
      <c r="E38" s="62" t="s">
        <v>50</v>
      </c>
      <c r="F38" s="62" t="s">
        <v>51</v>
      </c>
      <c r="G38" s="71">
        <v>43657</v>
      </c>
      <c r="H38" s="71">
        <v>43655</v>
      </c>
      <c r="I38" s="71">
        <v>43655</v>
      </c>
      <c r="J38" s="71">
        <v>43676</v>
      </c>
      <c r="K38" s="71">
        <v>43657</v>
      </c>
      <c r="L38" s="71">
        <v>43671</v>
      </c>
      <c r="M38" s="72">
        <v>43676</v>
      </c>
      <c r="N38" s="70">
        <v>4</v>
      </c>
      <c r="O38" s="55">
        <f t="shared" si="3"/>
        <v>3000</v>
      </c>
      <c r="P38" s="58">
        <v>0</v>
      </c>
      <c r="Q38" s="60">
        <f t="shared" si="4"/>
        <v>0</v>
      </c>
      <c r="R38" s="57">
        <f t="shared" si="5"/>
        <v>3000</v>
      </c>
    </row>
    <row r="39" spans="1:18" s="33" customFormat="1" x14ac:dyDescent="0.25">
      <c r="A39" s="62" t="s">
        <v>37</v>
      </c>
      <c r="B39" s="70">
        <v>12039</v>
      </c>
      <c r="C39" s="70" t="s">
        <v>41</v>
      </c>
      <c r="D39" s="88" t="s">
        <v>39</v>
      </c>
      <c r="E39" s="62" t="s">
        <v>50</v>
      </c>
      <c r="F39" s="62" t="s">
        <v>51</v>
      </c>
      <c r="G39" s="71">
        <v>43651</v>
      </c>
      <c r="H39" s="71">
        <v>43648</v>
      </c>
      <c r="I39" s="71">
        <v>43648</v>
      </c>
      <c r="J39" s="71">
        <v>43668</v>
      </c>
      <c r="K39" s="71">
        <v>43651</v>
      </c>
      <c r="L39" s="71">
        <v>43665</v>
      </c>
      <c r="M39" s="72">
        <v>43668</v>
      </c>
      <c r="N39" s="70">
        <v>2</v>
      </c>
      <c r="O39" s="55">
        <f t="shared" si="3"/>
        <v>1500</v>
      </c>
      <c r="P39" s="58">
        <v>0</v>
      </c>
      <c r="Q39" s="60">
        <f t="shared" si="4"/>
        <v>0</v>
      </c>
      <c r="R39" s="57">
        <f t="shared" si="5"/>
        <v>1500</v>
      </c>
    </row>
    <row r="40" spans="1:18" s="33" customFormat="1" x14ac:dyDescent="0.25">
      <c r="A40" s="62" t="s">
        <v>37</v>
      </c>
      <c r="B40" s="70">
        <v>10735</v>
      </c>
      <c r="C40" s="70" t="s">
        <v>40</v>
      </c>
      <c r="D40" s="88" t="s">
        <v>39</v>
      </c>
      <c r="E40" s="62" t="s">
        <v>46</v>
      </c>
      <c r="F40" s="62" t="s">
        <v>47</v>
      </c>
      <c r="G40" s="71">
        <v>43636</v>
      </c>
      <c r="H40" s="71">
        <v>43636</v>
      </c>
      <c r="I40" s="71">
        <v>43636</v>
      </c>
      <c r="J40" s="71">
        <v>43661</v>
      </c>
      <c r="K40" s="71">
        <v>43636</v>
      </c>
      <c r="L40" s="71">
        <v>43650</v>
      </c>
      <c r="M40" s="72">
        <v>43661</v>
      </c>
      <c r="N40" s="70">
        <v>6</v>
      </c>
      <c r="O40" s="55">
        <f t="shared" si="3"/>
        <v>4500</v>
      </c>
      <c r="P40" s="70">
        <v>4</v>
      </c>
      <c r="Q40" s="60">
        <f t="shared" si="4"/>
        <v>6000</v>
      </c>
      <c r="R40" s="57">
        <f t="shared" si="5"/>
        <v>10500</v>
      </c>
    </row>
    <row r="41" spans="1:18" s="33" customFormat="1" x14ac:dyDescent="0.25">
      <c r="A41" s="62" t="s">
        <v>37</v>
      </c>
      <c r="B41" s="88">
        <v>12224</v>
      </c>
      <c r="C41" s="70" t="s">
        <v>40</v>
      </c>
      <c r="D41" s="88" t="s">
        <v>39</v>
      </c>
      <c r="E41" s="59" t="s">
        <v>90</v>
      </c>
      <c r="F41" s="59" t="s">
        <v>91</v>
      </c>
      <c r="G41" s="90">
        <v>43658</v>
      </c>
      <c r="H41" s="90">
        <v>43630</v>
      </c>
      <c r="I41" s="90">
        <v>43630</v>
      </c>
      <c r="J41" s="90">
        <v>43664</v>
      </c>
      <c r="K41" s="90">
        <v>43630</v>
      </c>
      <c r="L41" s="90">
        <v>43651</v>
      </c>
      <c r="M41" s="91">
        <v>43664</v>
      </c>
      <c r="N41" s="88">
        <v>6</v>
      </c>
      <c r="O41" s="55">
        <f t="shared" si="3"/>
        <v>4500</v>
      </c>
      <c r="P41" s="88">
        <v>6</v>
      </c>
      <c r="Q41" s="60">
        <f t="shared" si="4"/>
        <v>9000</v>
      </c>
      <c r="R41" s="57">
        <f t="shared" si="5"/>
        <v>13500</v>
      </c>
    </row>
    <row r="42" spans="1:18" s="33" customFormat="1" x14ac:dyDescent="0.25">
      <c r="A42" s="62" t="s">
        <v>37</v>
      </c>
      <c r="B42" s="70">
        <v>10734</v>
      </c>
      <c r="C42" s="70" t="s">
        <v>40</v>
      </c>
      <c r="D42" s="88" t="s">
        <v>39</v>
      </c>
      <c r="E42" s="62" t="s">
        <v>66</v>
      </c>
      <c r="F42" s="62" t="s">
        <v>61</v>
      </c>
      <c r="G42" s="71">
        <v>43635</v>
      </c>
      <c r="H42" s="71">
        <v>43635</v>
      </c>
      <c r="I42" s="71">
        <v>43635</v>
      </c>
      <c r="J42" s="71">
        <v>43651</v>
      </c>
      <c r="K42" s="71">
        <v>43635</v>
      </c>
      <c r="L42" s="71">
        <v>43649</v>
      </c>
      <c r="M42" s="72">
        <v>43651</v>
      </c>
      <c r="N42" s="70">
        <v>1</v>
      </c>
      <c r="O42" s="55">
        <f t="shared" si="3"/>
        <v>750</v>
      </c>
      <c r="P42" s="70">
        <v>0</v>
      </c>
      <c r="Q42" s="60">
        <f t="shared" si="4"/>
        <v>0</v>
      </c>
      <c r="R42" s="57">
        <f t="shared" si="5"/>
        <v>750</v>
      </c>
    </row>
    <row r="43" spans="1:18" s="33" customFormat="1" x14ac:dyDescent="0.25">
      <c r="A43" s="62" t="s">
        <v>37</v>
      </c>
      <c r="B43" s="70">
        <v>12036</v>
      </c>
      <c r="C43" s="70" t="s">
        <v>40</v>
      </c>
      <c r="D43" s="88" t="s">
        <v>39</v>
      </c>
      <c r="E43" s="62" t="s">
        <v>66</v>
      </c>
      <c r="F43" s="62" t="s">
        <v>61</v>
      </c>
      <c r="G43" s="71">
        <v>43651</v>
      </c>
      <c r="H43" s="71">
        <v>43651</v>
      </c>
      <c r="I43" s="71">
        <v>43651</v>
      </c>
      <c r="J43" s="71">
        <v>43668</v>
      </c>
      <c r="K43" s="71">
        <v>43651</v>
      </c>
      <c r="L43" s="71">
        <v>43665</v>
      </c>
      <c r="M43" s="72">
        <v>43668</v>
      </c>
      <c r="N43" s="70">
        <v>2</v>
      </c>
      <c r="O43" s="55">
        <f t="shared" si="3"/>
        <v>1500</v>
      </c>
      <c r="P43" s="70">
        <v>0</v>
      </c>
      <c r="Q43" s="60">
        <f t="shared" si="4"/>
        <v>0</v>
      </c>
      <c r="R43" s="57">
        <f t="shared" si="5"/>
        <v>1500</v>
      </c>
    </row>
    <row r="44" spans="1:18" s="33" customFormat="1" x14ac:dyDescent="0.25">
      <c r="A44" s="62" t="s">
        <v>37</v>
      </c>
      <c r="B44" s="70">
        <v>11815</v>
      </c>
      <c r="C44" s="70" t="s">
        <v>40</v>
      </c>
      <c r="D44" s="88" t="s">
        <v>39</v>
      </c>
      <c r="E44" s="62" t="s">
        <v>46</v>
      </c>
      <c r="F44" s="62" t="s">
        <v>47</v>
      </c>
      <c r="G44" s="71">
        <v>43642</v>
      </c>
      <c r="H44" s="71">
        <v>43642</v>
      </c>
      <c r="I44" s="71">
        <v>43642</v>
      </c>
      <c r="J44" s="71">
        <v>43658</v>
      </c>
      <c r="K44" s="71">
        <v>43642</v>
      </c>
      <c r="L44" s="71">
        <v>43656</v>
      </c>
      <c r="M44" s="72">
        <v>43658</v>
      </c>
      <c r="N44" s="70">
        <v>1</v>
      </c>
      <c r="O44" s="55">
        <f t="shared" si="3"/>
        <v>750</v>
      </c>
      <c r="P44" s="70">
        <v>0</v>
      </c>
      <c r="Q44" s="60">
        <f t="shared" si="4"/>
        <v>0</v>
      </c>
      <c r="R44" s="57">
        <f t="shared" si="5"/>
        <v>750</v>
      </c>
    </row>
    <row r="45" spans="1:18" s="33" customFormat="1" ht="15.75" thickBot="1" x14ac:dyDescent="0.3">
      <c r="A45" s="78" t="s">
        <v>37</v>
      </c>
      <c r="B45" s="98">
        <v>12121</v>
      </c>
      <c r="C45" s="98" t="s">
        <v>41</v>
      </c>
      <c r="D45" s="99" t="s">
        <v>39</v>
      </c>
      <c r="E45" s="78" t="s">
        <v>92</v>
      </c>
      <c r="F45" s="78" t="s">
        <v>93</v>
      </c>
      <c r="G45" s="100">
        <v>43634</v>
      </c>
      <c r="H45" s="100">
        <v>43634</v>
      </c>
      <c r="I45" s="100">
        <v>43634</v>
      </c>
      <c r="J45" s="100">
        <v>43663</v>
      </c>
      <c r="K45" s="100">
        <v>43634</v>
      </c>
      <c r="L45" s="100">
        <v>43648</v>
      </c>
      <c r="M45" s="101">
        <v>43663</v>
      </c>
      <c r="N45" s="98">
        <v>6</v>
      </c>
      <c r="O45" s="79">
        <f t="shared" si="3"/>
        <v>4500</v>
      </c>
      <c r="P45" s="98">
        <v>8</v>
      </c>
      <c r="Q45" s="80">
        <f t="shared" si="4"/>
        <v>12000</v>
      </c>
      <c r="R45" s="81">
        <f t="shared" si="5"/>
        <v>16500</v>
      </c>
    </row>
    <row r="46" spans="1:18" s="33" customFormat="1" x14ac:dyDescent="0.25">
      <c r="A46" s="59" t="s">
        <v>38</v>
      </c>
      <c r="B46" s="45">
        <v>10670</v>
      </c>
      <c r="C46" s="88" t="s">
        <v>42</v>
      </c>
      <c r="D46" s="88" t="s">
        <v>39</v>
      </c>
      <c r="E46" s="59" t="s">
        <v>52</v>
      </c>
      <c r="F46" s="59" t="s">
        <v>53</v>
      </c>
      <c r="G46" s="69">
        <v>43634</v>
      </c>
      <c r="H46" s="61">
        <v>43634</v>
      </c>
      <c r="I46" s="61">
        <v>43634</v>
      </c>
      <c r="J46" s="61">
        <v>43661</v>
      </c>
      <c r="K46" s="61">
        <v>43634</v>
      </c>
      <c r="L46" s="61">
        <v>43648</v>
      </c>
      <c r="M46" s="46">
        <v>43661</v>
      </c>
      <c r="N46" s="34">
        <v>6</v>
      </c>
      <c r="O46" s="55">
        <f t="shared" si="3"/>
        <v>4500</v>
      </c>
      <c r="P46" s="58">
        <v>6</v>
      </c>
      <c r="Q46" s="60">
        <f t="shared" si="4"/>
        <v>9000</v>
      </c>
      <c r="R46" s="57">
        <f t="shared" si="5"/>
        <v>13500</v>
      </c>
    </row>
    <row r="47" spans="1:18" s="33" customFormat="1" x14ac:dyDescent="0.25">
      <c r="A47" s="62" t="s">
        <v>38</v>
      </c>
      <c r="B47" s="63">
        <v>11984</v>
      </c>
      <c r="C47" s="70" t="s">
        <v>40</v>
      </c>
      <c r="D47" s="88" t="s">
        <v>39</v>
      </c>
      <c r="E47" s="62" t="s">
        <v>55</v>
      </c>
      <c r="F47" s="62" t="s">
        <v>56</v>
      </c>
      <c r="G47" s="64">
        <v>43649</v>
      </c>
      <c r="H47" s="65">
        <v>43649</v>
      </c>
      <c r="I47" s="65">
        <v>43649</v>
      </c>
      <c r="J47" s="65">
        <v>43671</v>
      </c>
      <c r="K47" s="65">
        <v>43649</v>
      </c>
      <c r="L47" s="65">
        <v>43663</v>
      </c>
      <c r="M47" s="66">
        <v>43671</v>
      </c>
      <c r="N47" s="67">
        <v>6</v>
      </c>
      <c r="O47" s="55">
        <f t="shared" si="3"/>
        <v>4500</v>
      </c>
      <c r="P47" s="68">
        <v>1</v>
      </c>
      <c r="Q47" s="60">
        <f t="shared" si="4"/>
        <v>1500</v>
      </c>
      <c r="R47" s="57">
        <f t="shared" si="5"/>
        <v>6000</v>
      </c>
    </row>
    <row r="48" spans="1:18" s="33" customFormat="1" x14ac:dyDescent="0.25">
      <c r="A48" s="62" t="s">
        <v>38</v>
      </c>
      <c r="B48" s="70">
        <v>10484</v>
      </c>
      <c r="C48" s="70" t="s">
        <v>40</v>
      </c>
      <c r="D48" s="88" t="s">
        <v>39</v>
      </c>
      <c r="E48" s="62" t="s">
        <v>57</v>
      </c>
      <c r="F48" s="62" t="s">
        <v>58</v>
      </c>
      <c r="G48" s="71">
        <v>43628</v>
      </c>
      <c r="H48" s="71">
        <v>43628</v>
      </c>
      <c r="I48" s="71">
        <v>43628</v>
      </c>
      <c r="J48" s="71">
        <v>43658</v>
      </c>
      <c r="K48" s="71">
        <v>43628</v>
      </c>
      <c r="L48" s="71">
        <v>43649</v>
      </c>
      <c r="M48" s="72">
        <v>43658</v>
      </c>
      <c r="N48" s="70">
        <v>6</v>
      </c>
      <c r="O48" s="55">
        <f t="shared" si="3"/>
        <v>4500</v>
      </c>
      <c r="P48" s="70">
        <v>2</v>
      </c>
      <c r="Q48" s="60">
        <f t="shared" si="4"/>
        <v>3000</v>
      </c>
      <c r="R48" s="57">
        <f t="shared" si="5"/>
        <v>7500</v>
      </c>
    </row>
    <row r="49" spans="1:18" s="33" customFormat="1" x14ac:dyDescent="0.25">
      <c r="A49" s="62" t="s">
        <v>38</v>
      </c>
      <c r="B49" s="63">
        <v>11786</v>
      </c>
      <c r="C49" s="70" t="s">
        <v>40</v>
      </c>
      <c r="D49" s="88" t="s">
        <v>39</v>
      </c>
      <c r="E49" s="62" t="s">
        <v>52</v>
      </c>
      <c r="F49" s="62" t="s">
        <v>53</v>
      </c>
      <c r="G49" s="64">
        <v>43642</v>
      </c>
      <c r="H49" s="65">
        <v>43641</v>
      </c>
      <c r="I49" s="65">
        <v>43641</v>
      </c>
      <c r="J49" s="65"/>
      <c r="K49" s="65">
        <v>43642</v>
      </c>
      <c r="L49" s="65">
        <v>43655</v>
      </c>
      <c r="M49" s="66">
        <v>43669</v>
      </c>
      <c r="N49" s="67">
        <v>6</v>
      </c>
      <c r="O49" s="55">
        <f t="shared" si="3"/>
        <v>4500</v>
      </c>
      <c r="P49" s="68">
        <v>7</v>
      </c>
      <c r="Q49" s="60">
        <f t="shared" si="4"/>
        <v>10500</v>
      </c>
      <c r="R49" s="57">
        <f t="shared" si="5"/>
        <v>15000</v>
      </c>
    </row>
    <row r="50" spans="1:18" s="33" customFormat="1" x14ac:dyDescent="0.25">
      <c r="A50" s="62" t="s">
        <v>38</v>
      </c>
      <c r="B50" s="70">
        <v>11757</v>
      </c>
      <c r="C50" s="70" t="s">
        <v>43</v>
      </c>
      <c r="D50" s="88" t="s">
        <v>39</v>
      </c>
      <c r="E50" s="62" t="s">
        <v>62</v>
      </c>
      <c r="F50" s="62" t="s">
        <v>53</v>
      </c>
      <c r="G50" s="71">
        <v>43641</v>
      </c>
      <c r="H50" s="71">
        <v>43640</v>
      </c>
      <c r="I50" s="71">
        <v>43640</v>
      </c>
      <c r="J50" s="71">
        <v>43669</v>
      </c>
      <c r="K50" s="71">
        <v>43641</v>
      </c>
      <c r="L50" s="71">
        <v>43656</v>
      </c>
      <c r="M50" s="72">
        <v>43677</v>
      </c>
      <c r="N50" s="70">
        <v>6</v>
      </c>
      <c r="O50" s="55">
        <f t="shared" si="3"/>
        <v>4500</v>
      </c>
      <c r="P50" s="70">
        <v>6</v>
      </c>
      <c r="Q50" s="60">
        <f t="shared" si="4"/>
        <v>9000</v>
      </c>
      <c r="R50" s="57">
        <f t="shared" si="5"/>
        <v>13500</v>
      </c>
    </row>
    <row r="51" spans="1:18" s="33" customFormat="1" x14ac:dyDescent="0.25">
      <c r="A51" s="62" t="s">
        <v>38</v>
      </c>
      <c r="B51" s="63">
        <v>10417</v>
      </c>
      <c r="C51" s="70" t="s">
        <v>40</v>
      </c>
      <c r="D51" s="88" t="s">
        <v>39</v>
      </c>
      <c r="E51" s="62" t="s">
        <v>57</v>
      </c>
      <c r="F51" s="62" t="s">
        <v>58</v>
      </c>
      <c r="G51" s="64">
        <v>43626</v>
      </c>
      <c r="H51" s="65">
        <v>43626</v>
      </c>
      <c r="I51" s="65">
        <v>43626</v>
      </c>
      <c r="J51" s="65">
        <v>43649</v>
      </c>
      <c r="K51" s="65">
        <v>43626</v>
      </c>
      <c r="L51" s="65">
        <v>43640</v>
      </c>
      <c r="M51" s="66">
        <v>43649</v>
      </c>
      <c r="N51" s="67">
        <v>0</v>
      </c>
      <c r="O51" s="55">
        <f t="shared" si="3"/>
        <v>0</v>
      </c>
      <c r="P51" s="68">
        <v>2</v>
      </c>
      <c r="Q51" s="60">
        <f t="shared" si="4"/>
        <v>3000</v>
      </c>
      <c r="R51" s="57">
        <f t="shared" si="5"/>
        <v>3000</v>
      </c>
    </row>
    <row r="52" spans="1:18" s="33" customFormat="1" x14ac:dyDescent="0.25">
      <c r="A52" s="62" t="s">
        <v>38</v>
      </c>
      <c r="B52" s="63">
        <v>11809</v>
      </c>
      <c r="C52" s="70" t="s">
        <v>43</v>
      </c>
      <c r="D52" s="88" t="s">
        <v>39</v>
      </c>
      <c r="E52" s="62" t="s">
        <v>65</v>
      </c>
      <c r="F52" s="62" t="s">
        <v>56</v>
      </c>
      <c r="G52" s="64">
        <v>43642</v>
      </c>
      <c r="H52" s="65">
        <v>43642</v>
      </c>
      <c r="I52" s="65">
        <v>43642</v>
      </c>
      <c r="J52" s="65">
        <v>43668</v>
      </c>
      <c r="K52" s="65">
        <v>43642</v>
      </c>
      <c r="L52" s="65">
        <v>43656</v>
      </c>
      <c r="M52" s="66">
        <v>43668</v>
      </c>
      <c r="N52" s="67">
        <v>6</v>
      </c>
      <c r="O52" s="55">
        <f t="shared" si="3"/>
        <v>4500</v>
      </c>
      <c r="P52" s="68">
        <v>5</v>
      </c>
      <c r="Q52" s="60">
        <f t="shared" si="4"/>
        <v>7500</v>
      </c>
      <c r="R52" s="57">
        <f t="shared" si="5"/>
        <v>12000</v>
      </c>
    </row>
    <row r="53" spans="1:18" s="33" customFormat="1" x14ac:dyDescent="0.25">
      <c r="A53" s="62" t="s">
        <v>38</v>
      </c>
      <c r="B53" s="63">
        <v>12164</v>
      </c>
      <c r="C53" s="70" t="s">
        <v>44</v>
      </c>
      <c r="D53" s="88" t="s">
        <v>39</v>
      </c>
      <c r="E53" s="62" t="s">
        <v>62</v>
      </c>
      <c r="F53" s="62" t="s">
        <v>53</v>
      </c>
      <c r="G53" s="64">
        <v>43656</v>
      </c>
      <c r="H53" s="65">
        <v>43656</v>
      </c>
      <c r="I53" s="65">
        <v>43656</v>
      </c>
      <c r="J53" s="65"/>
      <c r="K53" s="65">
        <v>43656</v>
      </c>
      <c r="L53" s="65">
        <v>43670</v>
      </c>
      <c r="M53" s="66">
        <v>43677</v>
      </c>
      <c r="N53" s="67">
        <v>6</v>
      </c>
      <c r="O53" s="55">
        <f t="shared" si="3"/>
        <v>4500</v>
      </c>
      <c r="P53" s="68">
        <v>1</v>
      </c>
      <c r="Q53" s="60">
        <f t="shared" si="4"/>
        <v>1500</v>
      </c>
      <c r="R53" s="57">
        <f t="shared" si="5"/>
        <v>6000</v>
      </c>
    </row>
    <row r="54" spans="1:18" s="33" customFormat="1" x14ac:dyDescent="0.25">
      <c r="A54" s="62" t="s">
        <v>38</v>
      </c>
      <c r="B54" s="63">
        <v>10666</v>
      </c>
      <c r="C54" s="70" t="s">
        <v>43</v>
      </c>
      <c r="D54" s="88" t="s">
        <v>39</v>
      </c>
      <c r="E54" s="62" t="s">
        <v>70</v>
      </c>
      <c r="F54" s="62" t="s">
        <v>58</v>
      </c>
      <c r="G54" s="64">
        <v>43634</v>
      </c>
      <c r="H54" s="65">
        <v>43634</v>
      </c>
      <c r="I54" s="65">
        <v>43634</v>
      </c>
      <c r="J54" s="65">
        <v>43654</v>
      </c>
      <c r="K54" s="65">
        <v>43634</v>
      </c>
      <c r="L54" s="65">
        <v>43648</v>
      </c>
      <c r="M54" s="66">
        <v>43654</v>
      </c>
      <c r="N54" s="67">
        <v>5</v>
      </c>
      <c r="O54" s="55">
        <f t="shared" si="3"/>
        <v>3750</v>
      </c>
      <c r="P54" s="68">
        <v>0</v>
      </c>
      <c r="Q54" s="60">
        <f t="shared" si="4"/>
        <v>0</v>
      </c>
      <c r="R54" s="57">
        <f t="shared" si="5"/>
        <v>3750</v>
      </c>
    </row>
    <row r="55" spans="1:18" s="33" customFormat="1" x14ac:dyDescent="0.25">
      <c r="A55" s="62" t="s">
        <v>38</v>
      </c>
      <c r="B55" s="70">
        <v>11836</v>
      </c>
      <c r="C55" s="70" t="s">
        <v>40</v>
      </c>
      <c r="D55" s="88" t="s">
        <v>39</v>
      </c>
      <c r="E55" s="62" t="s">
        <v>71</v>
      </c>
      <c r="F55" s="62" t="s">
        <v>53</v>
      </c>
      <c r="G55" s="71">
        <v>43642</v>
      </c>
      <c r="H55" s="71">
        <v>43642</v>
      </c>
      <c r="I55" s="71">
        <v>43642</v>
      </c>
      <c r="J55" s="71">
        <v>43658</v>
      </c>
      <c r="K55" s="71">
        <v>43642</v>
      </c>
      <c r="L55" s="71">
        <v>43656</v>
      </c>
      <c r="M55" s="72">
        <v>43658</v>
      </c>
      <c r="N55" s="70">
        <v>1</v>
      </c>
      <c r="O55" s="55">
        <f t="shared" si="3"/>
        <v>750</v>
      </c>
      <c r="P55" s="68">
        <v>0</v>
      </c>
      <c r="Q55" s="60">
        <f t="shared" si="4"/>
        <v>0</v>
      </c>
      <c r="R55" s="57">
        <f t="shared" si="5"/>
        <v>750</v>
      </c>
    </row>
    <row r="56" spans="1:18" s="33" customFormat="1" x14ac:dyDescent="0.25">
      <c r="A56" s="62" t="s">
        <v>38</v>
      </c>
      <c r="B56" s="63">
        <v>10438</v>
      </c>
      <c r="C56" s="70" t="s">
        <v>40</v>
      </c>
      <c r="D56" s="88" t="s">
        <v>39</v>
      </c>
      <c r="E56" s="62" t="s">
        <v>55</v>
      </c>
      <c r="F56" s="62" t="s">
        <v>56</v>
      </c>
      <c r="G56" s="64">
        <v>43627</v>
      </c>
      <c r="H56" s="65">
        <v>43627</v>
      </c>
      <c r="I56" s="65">
        <v>43635</v>
      </c>
      <c r="J56" s="65">
        <v>43655</v>
      </c>
      <c r="K56" s="65">
        <v>43635</v>
      </c>
      <c r="L56" s="65">
        <v>43649</v>
      </c>
      <c r="M56" s="66">
        <v>43655</v>
      </c>
      <c r="N56" s="67">
        <v>5</v>
      </c>
      <c r="O56" s="55">
        <f t="shared" si="3"/>
        <v>3750</v>
      </c>
      <c r="P56" s="68">
        <v>0</v>
      </c>
      <c r="Q56" s="60">
        <f t="shared" si="4"/>
        <v>0</v>
      </c>
      <c r="R56" s="57">
        <f t="shared" si="5"/>
        <v>3750</v>
      </c>
    </row>
    <row r="57" spans="1:18" s="33" customFormat="1" x14ac:dyDescent="0.25">
      <c r="A57" s="62" t="s">
        <v>38</v>
      </c>
      <c r="B57" s="63">
        <v>11808</v>
      </c>
      <c r="C57" s="70" t="s">
        <v>44</v>
      </c>
      <c r="D57" s="88" t="s">
        <v>39</v>
      </c>
      <c r="E57" s="62" t="s">
        <v>72</v>
      </c>
      <c r="F57" s="62" t="s">
        <v>73</v>
      </c>
      <c r="G57" s="64">
        <v>43642</v>
      </c>
      <c r="H57" s="65">
        <v>43642</v>
      </c>
      <c r="I57" s="65">
        <v>43642</v>
      </c>
      <c r="J57" s="65">
        <v>43658</v>
      </c>
      <c r="K57" s="65">
        <v>43642</v>
      </c>
      <c r="L57" s="65">
        <v>43656</v>
      </c>
      <c r="M57" s="66">
        <v>43658</v>
      </c>
      <c r="N57" s="67">
        <v>1</v>
      </c>
      <c r="O57" s="55">
        <f t="shared" si="3"/>
        <v>750</v>
      </c>
      <c r="P57" s="68">
        <v>0</v>
      </c>
      <c r="Q57" s="60">
        <f t="shared" si="4"/>
        <v>0</v>
      </c>
      <c r="R57" s="57">
        <f t="shared" si="5"/>
        <v>750</v>
      </c>
    </row>
    <row r="58" spans="1:18" s="33" customFormat="1" x14ac:dyDescent="0.25">
      <c r="A58" s="62" t="s">
        <v>38</v>
      </c>
      <c r="B58" s="63">
        <v>10662</v>
      </c>
      <c r="C58" s="70" t="s">
        <v>44</v>
      </c>
      <c r="D58" s="88" t="s">
        <v>39</v>
      </c>
      <c r="E58" s="62" t="s">
        <v>62</v>
      </c>
      <c r="F58" s="62" t="s">
        <v>53</v>
      </c>
      <c r="G58" s="64">
        <v>43634</v>
      </c>
      <c r="H58" s="65">
        <v>43630</v>
      </c>
      <c r="I58" s="65">
        <v>43630</v>
      </c>
      <c r="J58" s="65">
        <v>43658</v>
      </c>
      <c r="K58" s="65">
        <v>43634</v>
      </c>
      <c r="L58" s="65">
        <v>43648</v>
      </c>
      <c r="M58" s="66">
        <v>43658</v>
      </c>
      <c r="N58" s="67">
        <v>6</v>
      </c>
      <c r="O58" s="55">
        <f t="shared" si="3"/>
        <v>4500</v>
      </c>
      <c r="P58" s="68">
        <v>3</v>
      </c>
      <c r="Q58" s="60">
        <f t="shared" si="4"/>
        <v>4500</v>
      </c>
      <c r="R58" s="57">
        <f t="shared" si="5"/>
        <v>9000</v>
      </c>
    </row>
    <row r="59" spans="1:18" s="33" customFormat="1" x14ac:dyDescent="0.25">
      <c r="A59" s="62" t="s">
        <v>38</v>
      </c>
      <c r="B59" s="70">
        <v>11888</v>
      </c>
      <c r="C59" s="70" t="s">
        <v>42</v>
      </c>
      <c r="D59" s="88" t="s">
        <v>39</v>
      </c>
      <c r="E59" s="62" t="s">
        <v>74</v>
      </c>
      <c r="F59" s="62" t="s">
        <v>75</v>
      </c>
      <c r="G59" s="71">
        <v>43644</v>
      </c>
      <c r="H59" s="71">
        <v>43579</v>
      </c>
      <c r="I59" s="71">
        <v>43579</v>
      </c>
      <c r="J59" s="71">
        <v>43657</v>
      </c>
      <c r="K59" s="71">
        <v>43579</v>
      </c>
      <c r="L59" s="71">
        <v>43600</v>
      </c>
      <c r="M59" s="72">
        <v>43657</v>
      </c>
      <c r="N59" s="70">
        <v>0</v>
      </c>
      <c r="O59" s="55">
        <f t="shared" si="3"/>
        <v>0</v>
      </c>
      <c r="P59" s="70">
        <v>10</v>
      </c>
      <c r="Q59" s="60">
        <f t="shared" si="4"/>
        <v>15000</v>
      </c>
      <c r="R59" s="57">
        <f t="shared" si="5"/>
        <v>15000</v>
      </c>
    </row>
    <row r="60" spans="1:18" s="33" customFormat="1" x14ac:dyDescent="0.25">
      <c r="A60" s="62" t="s">
        <v>38</v>
      </c>
      <c r="B60" s="63">
        <v>12214</v>
      </c>
      <c r="C60" s="70" t="s">
        <v>41</v>
      </c>
      <c r="D60" s="88" t="s">
        <v>39</v>
      </c>
      <c r="E60" s="62" t="s">
        <v>72</v>
      </c>
      <c r="F60" s="62" t="s">
        <v>73</v>
      </c>
      <c r="G60" s="64">
        <v>43658</v>
      </c>
      <c r="H60" s="65">
        <v>43657</v>
      </c>
      <c r="I60" s="65">
        <v>43657</v>
      </c>
      <c r="J60" s="65">
        <v>43675</v>
      </c>
      <c r="K60" s="65">
        <v>43658</v>
      </c>
      <c r="L60" s="65">
        <v>43672</v>
      </c>
      <c r="M60" s="66">
        <v>43675</v>
      </c>
      <c r="N60" s="67">
        <v>2</v>
      </c>
      <c r="O60" s="55">
        <f t="shared" si="3"/>
        <v>1500</v>
      </c>
      <c r="P60" s="68">
        <v>0</v>
      </c>
      <c r="Q60" s="60">
        <f t="shared" si="4"/>
        <v>0</v>
      </c>
      <c r="R60" s="57">
        <f t="shared" si="5"/>
        <v>1500</v>
      </c>
    </row>
    <row r="61" spans="1:18" s="33" customFormat="1" x14ac:dyDescent="0.25">
      <c r="A61" s="62" t="s">
        <v>38</v>
      </c>
      <c r="B61" s="63">
        <v>11711</v>
      </c>
      <c r="C61" s="70" t="s">
        <v>40</v>
      </c>
      <c r="D61" s="88" t="s">
        <v>39</v>
      </c>
      <c r="E61" s="62" t="s">
        <v>71</v>
      </c>
      <c r="F61" s="62" t="s">
        <v>53</v>
      </c>
      <c r="G61" s="64">
        <v>43637</v>
      </c>
      <c r="H61" s="65">
        <v>43635</v>
      </c>
      <c r="I61" s="65">
        <v>43635</v>
      </c>
      <c r="J61" s="65">
        <v>43655</v>
      </c>
      <c r="K61" s="65">
        <v>43637</v>
      </c>
      <c r="L61" s="65">
        <v>43651</v>
      </c>
      <c r="M61" s="66">
        <v>43655</v>
      </c>
      <c r="N61" s="67">
        <v>3</v>
      </c>
      <c r="O61" s="55">
        <f t="shared" si="3"/>
        <v>2250</v>
      </c>
      <c r="P61" s="68">
        <v>0</v>
      </c>
      <c r="Q61" s="60">
        <f t="shared" si="4"/>
        <v>0</v>
      </c>
      <c r="R61" s="57">
        <f t="shared" si="5"/>
        <v>2250</v>
      </c>
    </row>
    <row r="62" spans="1:18" s="33" customFormat="1" x14ac:dyDescent="0.25">
      <c r="A62" s="62" t="s">
        <v>38</v>
      </c>
      <c r="B62" s="63">
        <v>12306</v>
      </c>
      <c r="C62" s="70" t="s">
        <v>40</v>
      </c>
      <c r="D62" s="88" t="s">
        <v>39</v>
      </c>
      <c r="E62" s="62" t="s">
        <v>71</v>
      </c>
      <c r="F62" s="62" t="s">
        <v>53</v>
      </c>
      <c r="G62" s="64">
        <v>43661</v>
      </c>
      <c r="H62" s="65">
        <v>43661</v>
      </c>
      <c r="I62" s="65">
        <v>43661</v>
      </c>
      <c r="J62" s="65">
        <v>43677</v>
      </c>
      <c r="K62" s="65">
        <v>43661</v>
      </c>
      <c r="L62" s="65">
        <v>43675</v>
      </c>
      <c r="M62" s="66">
        <v>43677</v>
      </c>
      <c r="N62" s="67">
        <v>1</v>
      </c>
      <c r="O62" s="55">
        <f t="shared" si="3"/>
        <v>750</v>
      </c>
      <c r="P62" s="68">
        <v>0</v>
      </c>
      <c r="Q62" s="60">
        <f t="shared" si="4"/>
        <v>0</v>
      </c>
      <c r="R62" s="57">
        <f t="shared" si="5"/>
        <v>750</v>
      </c>
    </row>
    <row r="63" spans="1:18" s="33" customFormat="1" x14ac:dyDescent="0.25">
      <c r="A63" s="62" t="s">
        <v>38</v>
      </c>
      <c r="B63" s="70">
        <v>10686</v>
      </c>
      <c r="C63" s="70" t="s">
        <v>45</v>
      </c>
      <c r="D63" s="88" t="s">
        <v>39</v>
      </c>
      <c r="E63" s="62" t="s">
        <v>70</v>
      </c>
      <c r="F63" s="62" t="s">
        <v>58</v>
      </c>
      <c r="G63" s="71">
        <v>43635</v>
      </c>
      <c r="H63" s="71">
        <v>43634</v>
      </c>
      <c r="I63" s="71">
        <v>43634</v>
      </c>
      <c r="J63" s="71">
        <v>43654</v>
      </c>
      <c r="K63" s="71">
        <v>43635</v>
      </c>
      <c r="L63" s="71">
        <v>43649</v>
      </c>
      <c r="M63" s="72">
        <v>43654</v>
      </c>
      <c r="N63" s="70">
        <v>4</v>
      </c>
      <c r="O63" s="55">
        <f t="shared" si="3"/>
        <v>3000</v>
      </c>
      <c r="P63" s="68">
        <v>0</v>
      </c>
      <c r="Q63" s="60">
        <f t="shared" si="4"/>
        <v>0</v>
      </c>
      <c r="R63" s="57">
        <f t="shared" si="5"/>
        <v>3000</v>
      </c>
    </row>
    <row r="64" spans="1:18" s="33" customFormat="1" x14ac:dyDescent="0.25">
      <c r="A64" s="62" t="s">
        <v>38</v>
      </c>
      <c r="B64" s="70">
        <v>12106</v>
      </c>
      <c r="C64" s="70" t="s">
        <v>44</v>
      </c>
      <c r="D64" s="88" t="s">
        <v>39</v>
      </c>
      <c r="E64" s="62" t="s">
        <v>76</v>
      </c>
      <c r="F64" s="62" t="s">
        <v>77</v>
      </c>
      <c r="G64" s="71">
        <v>43655</v>
      </c>
      <c r="H64" s="71">
        <v>43655</v>
      </c>
      <c r="I64" s="71">
        <v>43655</v>
      </c>
      <c r="J64" s="71">
        <v>43672</v>
      </c>
      <c r="K64" s="71">
        <v>43655</v>
      </c>
      <c r="L64" s="71">
        <v>43669</v>
      </c>
      <c r="M64" s="72">
        <v>43672</v>
      </c>
      <c r="N64" s="70">
        <v>2</v>
      </c>
      <c r="O64" s="55">
        <f t="shared" si="3"/>
        <v>1500</v>
      </c>
      <c r="P64" s="68">
        <v>0</v>
      </c>
      <c r="Q64" s="60">
        <f t="shared" si="4"/>
        <v>0</v>
      </c>
      <c r="R64" s="57">
        <f t="shared" si="5"/>
        <v>1500</v>
      </c>
    </row>
    <row r="65" spans="1:18" s="33" customFormat="1" x14ac:dyDescent="0.25">
      <c r="A65" s="62" t="s">
        <v>38</v>
      </c>
      <c r="B65" s="63">
        <v>12113</v>
      </c>
      <c r="C65" s="70" t="s">
        <v>44</v>
      </c>
      <c r="D65" s="88" t="s">
        <v>39</v>
      </c>
      <c r="E65" s="62" t="s">
        <v>76</v>
      </c>
      <c r="F65" s="62" t="s">
        <v>77</v>
      </c>
      <c r="G65" s="64">
        <v>43655</v>
      </c>
      <c r="H65" s="65">
        <v>43655</v>
      </c>
      <c r="I65" s="65">
        <v>43655</v>
      </c>
      <c r="J65" s="65">
        <v>43671</v>
      </c>
      <c r="K65" s="65">
        <v>43655</v>
      </c>
      <c r="L65" s="65">
        <v>43669</v>
      </c>
      <c r="M65" s="66">
        <v>43671</v>
      </c>
      <c r="N65" s="67">
        <v>1</v>
      </c>
      <c r="O65" s="55">
        <f t="shared" si="3"/>
        <v>750</v>
      </c>
      <c r="P65" s="68">
        <v>0</v>
      </c>
      <c r="Q65" s="60">
        <f t="shared" si="4"/>
        <v>0</v>
      </c>
      <c r="R65" s="57">
        <f t="shared" si="5"/>
        <v>750</v>
      </c>
    </row>
    <row r="66" spans="1:18" s="33" customFormat="1" x14ac:dyDescent="0.25">
      <c r="A66" s="62" t="s">
        <v>38</v>
      </c>
      <c r="B66" s="63">
        <v>10712</v>
      </c>
      <c r="C66" s="70" t="s">
        <v>45</v>
      </c>
      <c r="D66" s="88" t="s">
        <v>39</v>
      </c>
      <c r="E66" s="62" t="s">
        <v>70</v>
      </c>
      <c r="F66" s="62" t="s">
        <v>58</v>
      </c>
      <c r="G66" s="64">
        <v>43636</v>
      </c>
      <c r="H66" s="65">
        <v>43634</v>
      </c>
      <c r="I66" s="65">
        <v>43634</v>
      </c>
      <c r="J66" s="65">
        <v>43654</v>
      </c>
      <c r="K66" s="65">
        <v>43636</v>
      </c>
      <c r="L66" s="65">
        <v>43650</v>
      </c>
      <c r="M66" s="66">
        <v>43654</v>
      </c>
      <c r="N66" s="67">
        <v>3</v>
      </c>
      <c r="O66" s="55">
        <f t="shared" si="3"/>
        <v>2250</v>
      </c>
      <c r="P66" s="68">
        <v>0</v>
      </c>
      <c r="Q66" s="60">
        <f t="shared" si="4"/>
        <v>0</v>
      </c>
      <c r="R66" s="57">
        <f t="shared" si="5"/>
        <v>2250</v>
      </c>
    </row>
    <row r="67" spans="1:18" s="33" customFormat="1" x14ac:dyDescent="0.25">
      <c r="A67" s="62" t="s">
        <v>38</v>
      </c>
      <c r="B67" s="70">
        <v>11997</v>
      </c>
      <c r="C67" s="70" t="s">
        <v>40</v>
      </c>
      <c r="D67" s="88" t="s">
        <v>39</v>
      </c>
      <c r="E67" s="62" t="s">
        <v>78</v>
      </c>
      <c r="F67" s="62" t="s">
        <v>79</v>
      </c>
      <c r="G67" s="71">
        <v>43649</v>
      </c>
      <c r="H67" s="71">
        <v>43648</v>
      </c>
      <c r="I67" s="71">
        <v>43648</v>
      </c>
      <c r="J67" s="71">
        <v>43672</v>
      </c>
      <c r="K67" s="71">
        <v>43649</v>
      </c>
      <c r="L67" s="71">
        <v>43663</v>
      </c>
      <c r="M67" s="72">
        <v>43672</v>
      </c>
      <c r="N67" s="70">
        <v>6</v>
      </c>
      <c r="O67" s="55">
        <f t="shared" si="3"/>
        <v>4500</v>
      </c>
      <c r="P67" s="68">
        <v>2</v>
      </c>
      <c r="Q67" s="60">
        <f t="shared" si="4"/>
        <v>3000</v>
      </c>
      <c r="R67" s="57">
        <f t="shared" si="5"/>
        <v>7500</v>
      </c>
    </row>
    <row r="68" spans="1:18" s="33" customFormat="1" x14ac:dyDescent="0.25">
      <c r="A68" s="62" t="s">
        <v>38</v>
      </c>
      <c r="B68" s="63">
        <v>10614</v>
      </c>
      <c r="C68" s="70" t="s">
        <v>45</v>
      </c>
      <c r="D68" s="88" t="s">
        <v>39</v>
      </c>
      <c r="E68" s="62" t="s">
        <v>62</v>
      </c>
      <c r="F68" s="62" t="s">
        <v>53</v>
      </c>
      <c r="G68" s="64">
        <v>43633</v>
      </c>
      <c r="H68" s="65">
        <v>43630</v>
      </c>
      <c r="I68" s="65">
        <v>43655</v>
      </c>
      <c r="J68" s="65"/>
      <c r="K68" s="65">
        <v>43655</v>
      </c>
      <c r="L68" s="65">
        <v>43669</v>
      </c>
      <c r="M68" s="66">
        <v>43677</v>
      </c>
      <c r="N68" s="67">
        <v>6</v>
      </c>
      <c r="O68" s="55">
        <f t="shared" si="3"/>
        <v>4500</v>
      </c>
      <c r="P68" s="68">
        <v>2</v>
      </c>
      <c r="Q68" s="60">
        <f t="shared" si="4"/>
        <v>3000</v>
      </c>
      <c r="R68" s="57">
        <f t="shared" si="5"/>
        <v>7500</v>
      </c>
    </row>
    <row r="69" spans="1:18" s="33" customFormat="1" x14ac:dyDescent="0.25">
      <c r="A69" s="62" t="s">
        <v>38</v>
      </c>
      <c r="B69" s="70">
        <v>10673</v>
      </c>
      <c r="C69" s="70" t="s">
        <v>44</v>
      </c>
      <c r="D69" s="88" t="s">
        <v>39</v>
      </c>
      <c r="E69" s="62" t="s">
        <v>70</v>
      </c>
      <c r="F69" s="62" t="s">
        <v>58</v>
      </c>
      <c r="G69" s="71">
        <v>43635</v>
      </c>
      <c r="H69" s="71">
        <v>43634</v>
      </c>
      <c r="I69" s="71">
        <v>43634</v>
      </c>
      <c r="J69" s="71">
        <v>43655</v>
      </c>
      <c r="K69" s="71">
        <v>43635</v>
      </c>
      <c r="L69" s="71">
        <v>43649</v>
      </c>
      <c r="M69" s="72">
        <v>43655</v>
      </c>
      <c r="N69" s="70">
        <v>5</v>
      </c>
      <c r="O69" s="55">
        <f t="shared" si="3"/>
        <v>3750</v>
      </c>
      <c r="P69" s="68">
        <v>0</v>
      </c>
      <c r="Q69" s="60">
        <f t="shared" si="4"/>
        <v>0</v>
      </c>
      <c r="R69" s="57">
        <f t="shared" si="5"/>
        <v>3750</v>
      </c>
    </row>
    <row r="70" spans="1:18" s="33" customFormat="1" x14ac:dyDescent="0.25">
      <c r="A70" s="62" t="s">
        <v>38</v>
      </c>
      <c r="B70" s="63">
        <v>10510</v>
      </c>
      <c r="C70" s="70" t="s">
        <v>40</v>
      </c>
      <c r="D70" s="88" t="s">
        <v>39</v>
      </c>
      <c r="E70" s="62" t="s">
        <v>81</v>
      </c>
      <c r="F70" s="62" t="s">
        <v>73</v>
      </c>
      <c r="G70" s="64">
        <v>43629</v>
      </c>
      <c r="H70" s="65">
        <v>43629</v>
      </c>
      <c r="I70" s="65">
        <v>43629</v>
      </c>
      <c r="J70" s="65">
        <v>43654</v>
      </c>
      <c r="K70" s="65">
        <v>43629</v>
      </c>
      <c r="L70" s="65">
        <v>43643</v>
      </c>
      <c r="M70" s="66">
        <v>43654</v>
      </c>
      <c r="N70" s="67">
        <v>3</v>
      </c>
      <c r="O70" s="55">
        <f t="shared" si="3"/>
        <v>2250</v>
      </c>
      <c r="P70" s="68">
        <v>4</v>
      </c>
      <c r="Q70" s="60">
        <f t="shared" si="4"/>
        <v>6000</v>
      </c>
      <c r="R70" s="57">
        <f t="shared" si="5"/>
        <v>8250</v>
      </c>
    </row>
    <row r="71" spans="1:18" s="33" customFormat="1" x14ac:dyDescent="0.25">
      <c r="A71" s="62" t="s">
        <v>38</v>
      </c>
      <c r="B71" s="63">
        <v>10569</v>
      </c>
      <c r="C71" s="70" t="s">
        <v>45</v>
      </c>
      <c r="D71" s="88" t="s">
        <v>39</v>
      </c>
      <c r="E71" s="62" t="s">
        <v>82</v>
      </c>
      <c r="F71" s="62" t="s">
        <v>83</v>
      </c>
      <c r="G71" s="64">
        <v>43630</v>
      </c>
      <c r="H71" s="65">
        <v>43630</v>
      </c>
      <c r="I71" s="65">
        <v>43630</v>
      </c>
      <c r="J71" s="65">
        <v>43651</v>
      </c>
      <c r="K71" s="65">
        <v>43630</v>
      </c>
      <c r="L71" s="65">
        <v>43644</v>
      </c>
      <c r="M71" s="66">
        <v>43651</v>
      </c>
      <c r="N71" s="67">
        <v>4</v>
      </c>
      <c r="O71" s="55">
        <f t="shared" si="3"/>
        <v>3000</v>
      </c>
      <c r="P71" s="68">
        <v>0</v>
      </c>
      <c r="Q71" s="60">
        <f t="shared" si="4"/>
        <v>0</v>
      </c>
      <c r="R71" s="57">
        <f t="shared" si="5"/>
        <v>3000</v>
      </c>
    </row>
    <row r="72" spans="1:18" s="33" customFormat="1" x14ac:dyDescent="0.25">
      <c r="A72" s="62" t="s">
        <v>38</v>
      </c>
      <c r="B72" s="70">
        <v>12118</v>
      </c>
      <c r="C72" s="70" t="s">
        <v>40</v>
      </c>
      <c r="D72" s="88" t="s">
        <v>39</v>
      </c>
      <c r="E72" s="62" t="s">
        <v>85</v>
      </c>
      <c r="F72" s="62" t="s">
        <v>69</v>
      </c>
      <c r="G72" s="71">
        <v>43655</v>
      </c>
      <c r="H72" s="71">
        <v>43655</v>
      </c>
      <c r="I72" s="71">
        <v>43655</v>
      </c>
      <c r="J72" s="71">
        <v>43672</v>
      </c>
      <c r="K72" s="71">
        <v>43655</v>
      </c>
      <c r="L72" s="71">
        <v>43669</v>
      </c>
      <c r="M72" s="72">
        <v>43672</v>
      </c>
      <c r="N72" s="70">
        <v>2</v>
      </c>
      <c r="O72" s="55">
        <f t="shared" si="3"/>
        <v>1500</v>
      </c>
      <c r="P72" s="68">
        <v>0</v>
      </c>
      <c r="Q72" s="60">
        <f t="shared" si="4"/>
        <v>0</v>
      </c>
      <c r="R72" s="57">
        <f t="shared" si="5"/>
        <v>1500</v>
      </c>
    </row>
    <row r="73" spans="1:18" s="33" customFormat="1" x14ac:dyDescent="0.25">
      <c r="A73" s="62" t="s">
        <v>38</v>
      </c>
      <c r="B73" s="63">
        <v>10661</v>
      </c>
      <c r="C73" s="70" t="s">
        <v>41</v>
      </c>
      <c r="D73" s="88" t="s">
        <v>39</v>
      </c>
      <c r="E73" s="62" t="s">
        <v>62</v>
      </c>
      <c r="F73" s="62" t="s">
        <v>53</v>
      </c>
      <c r="G73" s="64">
        <v>43634</v>
      </c>
      <c r="H73" s="65">
        <v>43630</v>
      </c>
      <c r="I73" s="65">
        <v>43630</v>
      </c>
      <c r="J73" s="65">
        <v>43655</v>
      </c>
      <c r="K73" s="65">
        <v>43634</v>
      </c>
      <c r="L73" s="65">
        <v>43648</v>
      </c>
      <c r="M73" s="66">
        <v>43655</v>
      </c>
      <c r="N73" s="67">
        <v>6</v>
      </c>
      <c r="O73" s="55">
        <f t="shared" si="3"/>
        <v>4500</v>
      </c>
      <c r="P73" s="68">
        <v>0</v>
      </c>
      <c r="Q73" s="60">
        <f t="shared" si="4"/>
        <v>0</v>
      </c>
      <c r="R73" s="57">
        <f t="shared" si="5"/>
        <v>4500</v>
      </c>
    </row>
    <row r="74" spans="1:18" s="33" customFormat="1" x14ac:dyDescent="0.25">
      <c r="A74" s="62" t="s">
        <v>38</v>
      </c>
      <c r="B74" s="70">
        <v>10637</v>
      </c>
      <c r="C74" s="70" t="s">
        <v>43</v>
      </c>
      <c r="D74" s="88" t="s">
        <v>39</v>
      </c>
      <c r="E74" s="62" t="s">
        <v>86</v>
      </c>
      <c r="F74" s="62" t="s">
        <v>87</v>
      </c>
      <c r="G74" s="71">
        <v>43634</v>
      </c>
      <c r="H74" s="71">
        <v>43619</v>
      </c>
      <c r="I74" s="71">
        <v>43619</v>
      </c>
      <c r="J74" s="71">
        <v>43648</v>
      </c>
      <c r="K74" s="71">
        <v>43619</v>
      </c>
      <c r="L74" s="71">
        <v>43640</v>
      </c>
      <c r="M74" s="72">
        <v>43648</v>
      </c>
      <c r="N74" s="70">
        <v>0</v>
      </c>
      <c r="O74" s="55">
        <f t="shared" si="3"/>
        <v>0</v>
      </c>
      <c r="P74" s="70">
        <v>1</v>
      </c>
      <c r="Q74" s="60">
        <f t="shared" si="4"/>
        <v>1500</v>
      </c>
      <c r="R74" s="57">
        <f t="shared" si="5"/>
        <v>1500</v>
      </c>
    </row>
    <row r="75" spans="1:18" s="33" customFormat="1" x14ac:dyDescent="0.25">
      <c r="A75" s="62" t="s">
        <v>38</v>
      </c>
      <c r="B75" s="70">
        <v>10490</v>
      </c>
      <c r="C75" s="70" t="s">
        <v>43</v>
      </c>
      <c r="D75" s="88" t="s">
        <v>39</v>
      </c>
      <c r="E75" s="62" t="s">
        <v>88</v>
      </c>
      <c r="F75" s="62" t="s">
        <v>89</v>
      </c>
      <c r="G75" s="71">
        <v>43628</v>
      </c>
      <c r="H75" s="71">
        <v>43627</v>
      </c>
      <c r="I75" s="71">
        <v>43627</v>
      </c>
      <c r="J75" s="71">
        <v>43649</v>
      </c>
      <c r="K75" s="71">
        <v>43628</v>
      </c>
      <c r="L75" s="71">
        <v>43642</v>
      </c>
      <c r="M75" s="72">
        <v>43649</v>
      </c>
      <c r="N75" s="70">
        <v>2</v>
      </c>
      <c r="O75" s="55">
        <f t="shared" si="3"/>
        <v>1500</v>
      </c>
      <c r="P75" s="70">
        <v>0</v>
      </c>
      <c r="Q75" s="60">
        <f t="shared" si="4"/>
        <v>0</v>
      </c>
      <c r="R75" s="57">
        <f t="shared" si="5"/>
        <v>1500</v>
      </c>
    </row>
    <row r="76" spans="1:18" s="33" customFormat="1" x14ac:dyDescent="0.25">
      <c r="A76" s="62" t="s">
        <v>38</v>
      </c>
      <c r="B76" s="70">
        <v>10687</v>
      </c>
      <c r="C76" s="70" t="s">
        <v>44</v>
      </c>
      <c r="D76" s="88" t="s">
        <v>39</v>
      </c>
      <c r="E76" s="62" t="s">
        <v>70</v>
      </c>
      <c r="F76" s="62" t="s">
        <v>58</v>
      </c>
      <c r="G76" s="71">
        <v>43635</v>
      </c>
      <c r="H76" s="71">
        <v>43634</v>
      </c>
      <c r="I76" s="71">
        <v>43634</v>
      </c>
      <c r="J76" s="71">
        <v>43654</v>
      </c>
      <c r="K76" s="71">
        <v>43635</v>
      </c>
      <c r="L76" s="71">
        <v>43649</v>
      </c>
      <c r="M76" s="72">
        <v>43654</v>
      </c>
      <c r="N76" s="70">
        <v>4</v>
      </c>
      <c r="O76" s="55">
        <f t="shared" si="3"/>
        <v>3000</v>
      </c>
      <c r="P76" s="70">
        <v>0</v>
      </c>
      <c r="Q76" s="60">
        <f t="shared" si="4"/>
        <v>0</v>
      </c>
      <c r="R76" s="57">
        <f t="shared" si="5"/>
        <v>3000</v>
      </c>
    </row>
    <row r="77" spans="1:18" s="33" customFormat="1" x14ac:dyDescent="0.25">
      <c r="A77" s="62" t="s">
        <v>38</v>
      </c>
      <c r="B77" s="70">
        <v>10694</v>
      </c>
      <c r="C77" s="70" t="s">
        <v>43</v>
      </c>
      <c r="D77" s="88" t="s">
        <v>39</v>
      </c>
      <c r="E77" s="62" t="s">
        <v>86</v>
      </c>
      <c r="F77" s="62" t="s">
        <v>87</v>
      </c>
      <c r="G77" s="71">
        <v>43635</v>
      </c>
      <c r="H77" s="71">
        <v>43635</v>
      </c>
      <c r="I77" s="71">
        <v>43635</v>
      </c>
      <c r="J77" s="71">
        <v>43655</v>
      </c>
      <c r="K77" s="71">
        <v>43635</v>
      </c>
      <c r="L77" s="71">
        <v>43649</v>
      </c>
      <c r="M77" s="72">
        <v>43655</v>
      </c>
      <c r="N77" s="70">
        <v>5</v>
      </c>
      <c r="O77" s="55">
        <f t="shared" si="3"/>
        <v>3750</v>
      </c>
      <c r="P77" s="70">
        <v>0</v>
      </c>
      <c r="Q77" s="60">
        <f t="shared" si="4"/>
        <v>0</v>
      </c>
      <c r="R77" s="57">
        <f t="shared" si="5"/>
        <v>3750</v>
      </c>
    </row>
    <row r="78" spans="1:18" s="33" customFormat="1" x14ac:dyDescent="0.25">
      <c r="A78" s="62" t="s">
        <v>38</v>
      </c>
      <c r="B78" s="70">
        <v>12084</v>
      </c>
      <c r="C78" s="70" t="s">
        <v>40</v>
      </c>
      <c r="D78" s="88" t="s">
        <v>39</v>
      </c>
      <c r="E78" s="62" t="s">
        <v>55</v>
      </c>
      <c r="F78" s="62" t="s">
        <v>56</v>
      </c>
      <c r="G78" s="71">
        <v>43655</v>
      </c>
      <c r="H78" s="71">
        <v>43655</v>
      </c>
      <c r="I78" s="71">
        <v>43655</v>
      </c>
      <c r="J78" s="71">
        <v>43671</v>
      </c>
      <c r="K78" s="71">
        <v>43655</v>
      </c>
      <c r="L78" s="71">
        <v>43669</v>
      </c>
      <c r="M78" s="72">
        <v>43671</v>
      </c>
      <c r="N78" s="70">
        <v>1</v>
      </c>
      <c r="O78" s="55">
        <f t="shared" si="3"/>
        <v>750</v>
      </c>
      <c r="P78" s="70">
        <v>0</v>
      </c>
      <c r="Q78" s="60">
        <f t="shared" si="4"/>
        <v>0</v>
      </c>
      <c r="R78" s="57">
        <f t="shared" si="5"/>
        <v>750</v>
      </c>
    </row>
    <row r="80" spans="1:18" x14ac:dyDescent="0.25">
      <c r="N80" s="85"/>
      <c r="P80" s="85"/>
    </row>
    <row r="81" spans="14:16" x14ac:dyDescent="0.25">
      <c r="N81" s="87"/>
      <c r="O81" s="86"/>
      <c r="P81" s="87"/>
    </row>
    <row r="82" spans="14:16" x14ac:dyDescent="0.25">
      <c r="N82" s="87"/>
      <c r="P82" s="87"/>
    </row>
  </sheetData>
  <sortState ref="A3:AD81">
    <sortCondition descending="1" ref="A3:A81"/>
  </sortState>
  <conditionalFormatting sqref="A1:E1">
    <cfRule type="duplicateValues" dxfId="0" priority="20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July2019 In-Jail Fines Summary</vt:lpstr>
      <vt:lpstr>July2019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dcterms:created xsi:type="dcterms:W3CDTF">2018-09-14T18:39:52Z</dcterms:created>
  <dcterms:modified xsi:type="dcterms:W3CDTF">2019-08-26T22:58:20Z</dcterms:modified>
</cp:coreProperties>
</file>