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40" windowHeight="11700" activeTab="0"/>
  </bookViews>
  <sheets>
    <sheet name="B-2" sheetId="1" r:id="rId1"/>
  </sheets>
  <externalReferences>
    <externalReference r:id="rId4"/>
    <externalReference r:id="rId5"/>
  </externalReferences>
  <definedNames>
    <definedName name="_xlnm._FilterDatabase" localSheetId="0" hidden="1">'B-2'!$A$14:$S$14</definedName>
    <definedName name="NonStaffLoss">#REF!</definedName>
    <definedName name="PdHrs1" localSheetId="0">'[2]B'!$K$30</definedName>
    <definedName name="PdHrs1">'[1]B'!$K$30</definedName>
    <definedName name="PdHrs2" localSheetId="0">'[2]B'!$K$31</definedName>
    <definedName name="PdHrs2">'[1]B'!$K$31</definedName>
    <definedName name="PdHrs3" localSheetId="0">'[2]B'!$K$32</definedName>
    <definedName name="PdHrs3">'[1]B'!$K$32</definedName>
    <definedName name="PdHrs4" localSheetId="0">'[2]B'!$K$33</definedName>
    <definedName name="PdHrs4">'[1]B'!$K$33</definedName>
    <definedName name="PdHrs5" localSheetId="0">'[2]B'!$K$34</definedName>
    <definedName name="PdHrs5">'[1]B'!$K$34</definedName>
    <definedName name="PdHrs6" localSheetId="0">'[2]B'!$K$35</definedName>
    <definedName name="PdHrs6">'[1]B'!$K$35</definedName>
    <definedName name="PdHrs7" localSheetId="0">'[2]B'!$K$36</definedName>
    <definedName name="PdHrs7">'[1]B'!$K$36</definedName>
    <definedName name="_xlnm.Print_Area" localSheetId="0">'B-2'!$A$15:$S$92</definedName>
    <definedName name="_xlnm.Print_Titles" localSheetId="0">'B-2'!$1:$14</definedName>
    <definedName name="ProviderName" localSheetId="0">'[2]A'!$B$6</definedName>
    <definedName name="ProviderName">'[1]A'!$B$7</definedName>
    <definedName name="ProvNo1" localSheetId="0">'[2]B'!$F$30</definedName>
    <definedName name="ProvNo1">'[1]B'!$F$30</definedName>
    <definedName name="ProvNo2" localSheetId="0">'[2]B'!$F$31</definedName>
    <definedName name="ProvNo2">'[1]B'!$F$31</definedName>
    <definedName name="ProvNo3" localSheetId="0">'[2]B'!$F$32</definedName>
    <definedName name="ProvNo3">'[1]B'!$F$32</definedName>
    <definedName name="ProvNo4" localSheetId="0">'[2]B'!$F$33</definedName>
    <definedName name="ProvNo4">'[1]B'!$F$33</definedName>
    <definedName name="ProvNo5" localSheetId="0">'[2]B'!$F$34</definedName>
    <definedName name="ProvNo5">'[1]B'!$F$34</definedName>
    <definedName name="ProvNo6" localSheetId="0">'[2]B'!$F$35</definedName>
    <definedName name="ProvNo6">'[1]B'!$F$35</definedName>
    <definedName name="ProvNo7" localSheetId="0">'[2]B'!$F$36</definedName>
    <definedName name="ProvNo7">'[1]B'!$F$36</definedName>
  </definedNames>
  <calcPr fullCalcOnLoad="1"/>
</workbook>
</file>

<file path=xl/comments1.xml><?xml version="1.0" encoding="utf-8"?>
<comments xmlns="http://schemas.openxmlformats.org/spreadsheetml/2006/main">
  <authors>
    <author>Paulk, Tammy (DSHS/MSD)</author>
  </authors>
  <commentList>
    <comment ref="Q14" authorId="0">
      <text>
        <r>
          <rPr>
            <sz val="9"/>
            <rFont val="Tahoma"/>
            <family val="2"/>
          </rPr>
          <t xml:space="preserve">ENTER SALARY &amp; WAGES FOR HOURS REPORTED IN COLUMNS 8a &amp; 13. </t>
        </r>
        <r>
          <rPr>
            <b/>
            <sz val="9"/>
            <rFont val="Tahoma"/>
            <family val="2"/>
          </rPr>
          <t>DO NOT</t>
        </r>
        <r>
          <rPr>
            <sz val="9"/>
            <rFont val="Tahoma"/>
            <family val="2"/>
          </rPr>
          <t xml:space="preserve"> INCLUDE SALARY &amp; WAGES FOR NON-CONTRACTED/ SSP DIRECT CARE HOURS USED FOR ALLOCATION PURPOSES (COLUMN 8b)</t>
        </r>
      </text>
    </comment>
    <comment ref="R14" authorId="0">
      <text>
        <r>
          <rPr>
            <sz val="9"/>
            <rFont val="Tahoma"/>
            <family val="2"/>
          </rPr>
          <t xml:space="preserve">ENTER SALARY &amp; WAGES FOR HOURS REPORTED IN COLUMNS 8a, 12, &amp; 13. THIS AMOUNT </t>
        </r>
        <r>
          <rPr>
            <b/>
            <sz val="9"/>
            <rFont val="Tahoma"/>
            <family val="2"/>
          </rPr>
          <t>DOES NOT</t>
        </r>
        <r>
          <rPr>
            <sz val="9"/>
            <rFont val="Tahoma"/>
            <family val="2"/>
          </rPr>
          <t xml:space="preserve"> INCLUDE SALARY &amp; WAGES FOR NON-CONTRACTED/ SSP DIRECT CARE HOURS USED FOR ALLOCATION PURPOSES (COL 8b)
</t>
        </r>
      </text>
    </comment>
  </commentList>
</comments>
</file>

<file path=xl/sharedStrings.xml><?xml version="1.0" encoding="utf-8"?>
<sst xmlns="http://schemas.openxmlformats.org/spreadsheetml/2006/main" count="187" uniqueCount="125">
  <si>
    <t>COL. 13</t>
  </si>
  <si>
    <t>COL. 12</t>
  </si>
  <si>
    <t>COL. 11</t>
  </si>
  <si>
    <t>COL. 10</t>
  </si>
  <si>
    <t>COL. 9</t>
  </si>
  <si>
    <t>COL. 7</t>
  </si>
  <si>
    <t>COL. 6</t>
  </si>
  <si>
    <t>COL. 5</t>
  </si>
  <si>
    <t>COL. 4</t>
  </si>
  <si>
    <t>TOTALS - DETAIL</t>
  </si>
  <si>
    <t>L
I
N
E</t>
  </si>
  <si>
    <t>STAFF DETAIL - NOT TO BE SUBMITTED WITH COST REPORT; TO BE RETAINED BY PROVIDER</t>
  </si>
  <si>
    <r>
      <t xml:space="preserve">SCHEDULE B-2 </t>
    </r>
    <r>
      <rPr>
        <b/>
        <sz val="16"/>
        <color indexed="10"/>
        <rFont val="Calibri"/>
        <family val="2"/>
      </rPr>
      <t>(INTERNAL USE ONLY)</t>
    </r>
  </si>
  <si>
    <t>ACTUAL STAFF HOURS &amp; STAFF COSTS</t>
  </si>
  <si>
    <t>EMPLOYEE NAME</t>
  </si>
  <si>
    <t>JOB TITLE</t>
  </si>
  <si>
    <t>OVERTIME INSTRUCTION &amp; SUPPORT (ISS) HOURS</t>
  </si>
  <si>
    <t>REGULAR INSTRUCTION &amp; SUPPORT (ISS) HOURS</t>
  </si>
  <si>
    <t>COL. 14</t>
  </si>
  <si>
    <t>1) ADMINISTRATION AND NON-ISS STAFF ONLY</t>
  </si>
  <si>
    <t>EMPLOYEE CLASSIFCATION LIST</t>
  </si>
  <si>
    <t>TOTAL INSTRUCTION &amp; SUPPORT (ISS) HOURS (Col. 5 - 7)</t>
  </si>
  <si>
    <t>COL. 1-3</t>
  </si>
  <si>
    <t>3) ISS &amp; PROFESSIONAL SERVICES STAFF ONLY</t>
  </si>
  <si>
    <t>COL. 15</t>
  </si>
  <si>
    <t>PAID TIME OFF HOURS (HOLIDAYS, VACATION &amp;/OR SICK LEAVE)</t>
  </si>
  <si>
    <t>1. Do not include sleep hours unless they are part of the rate assessment.</t>
  </si>
  <si>
    <t>2. If needed insert additional blank lines between employees and copy formula line above to blank lines.</t>
  </si>
  <si>
    <t>3. Attach job description if hours or duties are split between ISS and non-ISS (Employee Category 2)</t>
  </si>
  <si>
    <t>Col. 16</t>
  </si>
  <si>
    <t>COL. 8a</t>
  </si>
  <si>
    <t>COL. 8b</t>
  </si>
  <si>
    <t>TOTAL INSTRUCTION &amp; SUPPORT (ISS) HOURS &amp; NON-CONTRACTED DIRECT CARE HOURS USED FOR ALLOCATION PURPOSES</t>
  </si>
  <si>
    <t>COL. 8c</t>
  </si>
  <si>
    <t>2) ISS &amp; PROFESSIONAL SERVICES STAFF W/HOURS SPLIT BETWEEN ISS, NON-CONTRACTED &amp;/OR ADMINISTRATIVE (NON-ISS)</t>
  </si>
  <si>
    <t>REGULAR ADMINISTRATIVE/ NON-ISS HOURS</t>
  </si>
  <si>
    <t>OVERTIME ADMINISTRATIVE/ NON-ISS HOURS</t>
  </si>
  <si>
    <t>OTHER ADMINISTRATIVE/ NON-ISS HOURS</t>
  </si>
  <si>
    <t>TOTAL ADMINISTRATIVE/ NON-ISS HOURS (Col.9 thru Col.11)</t>
  </si>
  <si>
    <t>NON-CONTRACTED/ SSP DIRECT CARE HOURS USED FOR ALLOCATION PURPOSES</t>
  </si>
  <si>
    <t>TOTAL REPORTABLE ADMINISTRATIVE/ NON-ISS SALARIES &amp; WAGES</t>
  </si>
  <si>
    <t>TOTAL HOURS PER PAYROLL SUMMARY (Col. 8c+12+13)</t>
  </si>
  <si>
    <r>
      <t>TOTAL SALARIES &amp; WAGES - ENTER SALARY &amp; WAGES FOR HOURS REPORTED IN COLUMNS 8a, 12, &amp; 13</t>
    </r>
    <r>
      <rPr>
        <b/>
        <sz val="8"/>
        <rFont val="Calibri"/>
        <family val="2"/>
      </rPr>
      <t xml:space="preserve"> </t>
    </r>
    <r>
      <rPr>
        <b/>
        <sz val="8"/>
        <color indexed="10"/>
        <rFont val="Calibri"/>
        <family val="2"/>
      </rPr>
      <t>**DO NOT INCLUDE SALARY &amp; WAGES FOR NON-CONTRACTED/ SSP HOURS REPORTED IN COLUMN 8b</t>
    </r>
  </si>
  <si>
    <t>PAYROLL HOURS AND WAGES DETAIL</t>
  </si>
  <si>
    <t>EMPLOYEE A</t>
  </si>
  <si>
    <t>DIRECT CARE STAFF</t>
  </si>
  <si>
    <t>EMPLOYEE B</t>
  </si>
  <si>
    <t>EMPLOYEE C</t>
  </si>
  <si>
    <t>EMPLOYEE D</t>
  </si>
  <si>
    <t>EMPLOYEE E</t>
  </si>
  <si>
    <t>EMPLOYEE F</t>
  </si>
  <si>
    <t>EMPLOYEE G</t>
  </si>
  <si>
    <t>EMPLOYEE H</t>
  </si>
  <si>
    <t>EMPLOYEE I</t>
  </si>
  <si>
    <t>EMPLOYEE J</t>
  </si>
  <si>
    <t>EMPLOYEE K</t>
  </si>
  <si>
    <t>EMPLOYEE L</t>
  </si>
  <si>
    <t>EMPLOYEE M</t>
  </si>
  <si>
    <t>EMPLOYEE N</t>
  </si>
  <si>
    <t>EMPLOYEE O</t>
  </si>
  <si>
    <t>EMPLOYEE P</t>
  </si>
  <si>
    <t>EMPLOYEE Q</t>
  </si>
  <si>
    <t>EMPLOYEE R</t>
  </si>
  <si>
    <t>EMPLOYEE S</t>
  </si>
  <si>
    <t>EMPLOYEE T</t>
  </si>
  <si>
    <t>EMPLOYEE U</t>
  </si>
  <si>
    <t>EMPLOYEE V</t>
  </si>
  <si>
    <t>EMPLOYEE W</t>
  </si>
  <si>
    <t>EMPLOYEE X</t>
  </si>
  <si>
    <t>EMPLOYEE Y</t>
  </si>
  <si>
    <t>EMPLOYEE Z</t>
  </si>
  <si>
    <t>EMPLOYEE AA</t>
  </si>
  <si>
    <t>EMPLOYEE BB</t>
  </si>
  <si>
    <t>EMPLOYEE CC</t>
  </si>
  <si>
    <t>EMPLOYEE DD</t>
  </si>
  <si>
    <t>EMPLOYEE EE</t>
  </si>
  <si>
    <t>EMPLOYEE FF</t>
  </si>
  <si>
    <t>EMPLOYEE GG</t>
  </si>
  <si>
    <t>EMPLOYEE HH</t>
  </si>
  <si>
    <t>EMPLOYEE II</t>
  </si>
  <si>
    <t>EMPLOYEE JJ</t>
  </si>
  <si>
    <t>EMPLOYEE KK</t>
  </si>
  <si>
    <t>EMPLOYEE LL</t>
  </si>
  <si>
    <t>EMPLOYEE MM</t>
  </si>
  <si>
    <t>EMPLOYEE NN</t>
  </si>
  <si>
    <t>EMPLOYEE OO</t>
  </si>
  <si>
    <t>EMPLOYEE PP</t>
  </si>
  <si>
    <t>EMPLOYEE QQ</t>
  </si>
  <si>
    <t>EMPLOYEE RR</t>
  </si>
  <si>
    <t>EMPLOYEE SS</t>
  </si>
  <si>
    <t>EMPLOYEE TT</t>
  </si>
  <si>
    <t>EMPLOYEE UU</t>
  </si>
  <si>
    <t>EMPLOYEE VV</t>
  </si>
  <si>
    <t>EMPLOYEE WW</t>
  </si>
  <si>
    <t>EMPLOYEE XX</t>
  </si>
  <si>
    <t>EMPLOYEE YY</t>
  </si>
  <si>
    <t>EMPLOYEE ZZ</t>
  </si>
  <si>
    <t>EMPLOYEE AAA</t>
  </si>
  <si>
    <t>EMPLOYEE BBB</t>
  </si>
  <si>
    <t>EMPLOYEE CCC</t>
  </si>
  <si>
    <t>EMPLOYEE 1</t>
  </si>
  <si>
    <t>ADMINISTRATOR</t>
  </si>
  <si>
    <t>EMPLOYEE A1</t>
  </si>
  <si>
    <t>ADMIN &amp; NON-ISS STAFF ONLY</t>
  </si>
  <si>
    <t>EMPLOYEE A2</t>
  </si>
  <si>
    <t>EMPLOYEE B1</t>
  </si>
  <si>
    <t>DIRECT CARE/NON-ISS STAFF</t>
  </si>
  <si>
    <t>EMPLOYEE B2</t>
  </si>
  <si>
    <t>EMPLOYEE B3</t>
  </si>
  <si>
    <t>EMPLOYEE B4</t>
  </si>
  <si>
    <t>EMPLOYEE B5</t>
  </si>
  <si>
    <t>EMPLOYEE B6</t>
  </si>
  <si>
    <t>EMPLOYEE B7</t>
  </si>
  <si>
    <t>EMPLOYEE B8</t>
  </si>
  <si>
    <t>PURCHASED DIRECT CARE</t>
  </si>
  <si>
    <t>PROFESSIONAL SERVICES</t>
  </si>
  <si>
    <t>CATEGORY</t>
  </si>
  <si>
    <t>Total</t>
  </si>
  <si>
    <t>5) ADMINISTRATOR ONLY - SL OR COMBINED SL/GH PROGRAMS WITH MORE THAN 41,600 ISS HOURS</t>
  </si>
  <si>
    <t>6) ADMINISTRATOR ONLY - SL OR COMBINED SL/GH PROGRAMS WITH 41,600 OR FEWER ISS HOURS</t>
  </si>
  <si>
    <t>4) ADMINISTRATOR ONLY - GROUP HOME PROGRAMS</t>
  </si>
  <si>
    <t>7) AUTHORIZED PURCHASED DIRECT CARE (ISS) PROFESSIONAL SERVICES</t>
  </si>
  <si>
    <r>
      <t xml:space="preserve">INSTRUCTION &amp; SUPPORT (ISS) SALARIES &amp; WAGES (INCLUDES PAID TIME OFF) - ENTER SALARY &amp; WAGES FOR HOURS REPORTED IN COLUMN 8a &amp; 13 (INCLUDE AUTHORIZED PURCHASED PROFESSIONAL SERVICES, LINE 7). </t>
    </r>
    <r>
      <rPr>
        <b/>
        <sz val="8"/>
        <color indexed="10"/>
        <rFont val="Calibri"/>
        <family val="2"/>
      </rPr>
      <t>**DO NOT INCLUDE SALARY &amp; WAGES FOR NON-CONTRACTED/ SSP HOURS REPORTED IN COLUMN 8b</t>
    </r>
  </si>
  <si>
    <t>OTHER INSTRUCTION  &amp; SUPPORT (ISS) HOURS &amp;/or SLEEP/CALL BACK HOURS &amp;/OR AUTHORIZED PURCHASED PROFESSIONAL SERVICES</t>
  </si>
  <si>
    <t>(DSHS/DDA SCHEDULE B-(REV) 12/18)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</si>
</sst>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[$-409]dddd\,\ mmmm\ dd\,\ yyyy"/>
    <numFmt numFmtId="166" formatCode="[$-409]h:mm:ss\ AM/PM"/>
    <numFmt numFmtId="167" formatCode="0.0"/>
    <numFmt numFmtId="168" formatCode="&quot;$&quot;#,##0.00"/>
    <numFmt numFmtId="169" formatCode="0_);\(0\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6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10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56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sz val="12"/>
      <color indexed="12"/>
      <name val="Calibri"/>
      <family val="2"/>
    </font>
    <font>
      <b/>
      <sz val="12"/>
      <color indexed="9"/>
      <name val="Calibri"/>
      <family val="2"/>
    </font>
    <font>
      <b/>
      <sz val="12"/>
      <color indexed="30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8"/>
      <name val="Segoe U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0070C0"/>
      <name val="Calibri"/>
      <family val="2"/>
    </font>
    <font>
      <b/>
      <sz val="16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43"/>
        <bgColor rgb="FFFFFF99"/>
      </patternFill>
    </fill>
    <fill>
      <patternFill patternType="solid">
        <fgColor indexed="6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mediumGray">
        <fgColor indexed="22"/>
        <bgColor theme="0" tint="-0.24997000396251678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3" fillId="0" borderId="0" applyFont="0" applyFill="0" applyBorder="0" applyAlignment="0" applyProtection="0"/>
    <xf numFmtId="164" fontId="4" fillId="0" borderId="0" applyNumberFormat="0" applyFont="0" applyFill="0" applyBorder="0" applyAlignment="0"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26" fillId="33" borderId="10" xfId="56" applyNumberFormat="1" applyFont="1" applyFill="1" applyBorder="1" applyAlignment="1" applyProtection="1">
      <alignment horizontal="center"/>
      <protection/>
    </xf>
    <xf numFmtId="0" fontId="26" fillId="33" borderId="11" xfId="56" applyNumberFormat="1" applyFont="1" applyFill="1" applyBorder="1" applyAlignment="1" applyProtection="1">
      <alignment horizontal="center"/>
      <protection/>
    </xf>
    <xf numFmtId="0" fontId="26" fillId="33" borderId="12" xfId="56" applyNumberFormat="1" applyFont="1" applyFill="1" applyBorder="1" applyAlignment="1" applyProtection="1">
      <alignment horizontal="center"/>
      <protection/>
    </xf>
    <xf numFmtId="0" fontId="26" fillId="33" borderId="13" xfId="56" applyNumberFormat="1" applyFont="1" applyFill="1" applyBorder="1" applyAlignment="1" applyProtection="1">
      <alignment horizontal="center"/>
      <protection/>
    </xf>
    <xf numFmtId="0" fontId="27" fillId="0" borderId="0" xfId="56" applyFont="1" applyProtection="1">
      <alignment/>
      <protection/>
    </xf>
    <xf numFmtId="0" fontId="27" fillId="0" borderId="0" xfId="57" applyFont="1" applyProtection="1">
      <alignment/>
      <protection/>
    </xf>
    <xf numFmtId="8" fontId="27" fillId="0" borderId="0" xfId="46" applyFont="1" applyFill="1" applyBorder="1" applyAlignment="1" applyProtection="1">
      <alignment horizontal="center" vertical="center"/>
      <protection/>
    </xf>
    <xf numFmtId="8" fontId="28" fillId="0" borderId="0" xfId="46" applyFont="1" applyFill="1" applyAlignment="1" applyProtection="1">
      <alignment/>
      <protection/>
    </xf>
    <xf numFmtId="0" fontId="27" fillId="0" borderId="0" xfId="57" applyFont="1" applyFill="1" applyAlignment="1" applyProtection="1">
      <alignment horizontal="left"/>
      <protection/>
    </xf>
    <xf numFmtId="0" fontId="27" fillId="16" borderId="0" xfId="57" applyFont="1" applyFill="1" applyAlignment="1" applyProtection="1">
      <alignment horizontal="left"/>
      <protection/>
    </xf>
    <xf numFmtId="0" fontId="27" fillId="16" borderId="0" xfId="57" applyFont="1" applyFill="1" applyProtection="1">
      <alignment/>
      <protection/>
    </xf>
    <xf numFmtId="0" fontId="27" fillId="0" borderId="0" xfId="58" applyFont="1" applyBorder="1" applyAlignment="1" applyProtection="1">
      <alignment/>
      <protection/>
    </xf>
    <xf numFmtId="0" fontId="27" fillId="0" borderId="0" xfId="57" applyFont="1" applyBorder="1" applyAlignment="1" applyProtection="1">
      <alignment/>
      <protection/>
    </xf>
    <xf numFmtId="8" fontId="27" fillId="0" borderId="0" xfId="46" applyFont="1" applyFill="1" applyBorder="1" applyAlignment="1" applyProtection="1">
      <alignment/>
      <protection/>
    </xf>
    <xf numFmtId="0" fontId="27" fillId="0" borderId="0" xfId="46" applyNumberFormat="1" applyFont="1" applyFill="1" applyBorder="1" applyAlignment="1" applyProtection="1">
      <alignment horizontal="left"/>
      <protection/>
    </xf>
    <xf numFmtId="0" fontId="27" fillId="16" borderId="0" xfId="46" applyNumberFormat="1" applyFont="1" applyFill="1" applyBorder="1" applyAlignment="1" applyProtection="1">
      <alignment horizontal="left"/>
      <protection/>
    </xf>
    <xf numFmtId="0" fontId="29" fillId="0" borderId="0" xfId="58" applyFont="1" applyBorder="1" applyAlignment="1" applyProtection="1">
      <alignment/>
      <protection/>
    </xf>
    <xf numFmtId="0" fontId="27" fillId="0" borderId="0" xfId="57" applyFont="1" applyAlignment="1" applyProtection="1">
      <alignment horizontal="center"/>
      <protection/>
    </xf>
    <xf numFmtId="0" fontId="29" fillId="34" borderId="10" xfId="58" applyFont="1" applyFill="1" applyBorder="1" applyAlignment="1" applyProtection="1">
      <alignment horizontal="center"/>
      <protection/>
    </xf>
    <xf numFmtId="0" fontId="29" fillId="34" borderId="14" xfId="58" applyFont="1" applyFill="1" applyBorder="1" applyAlignment="1" applyProtection="1">
      <alignment horizontal="center"/>
      <protection/>
    </xf>
    <xf numFmtId="0" fontId="29" fillId="34" borderId="15" xfId="58" applyFont="1" applyFill="1" applyBorder="1" applyAlignment="1" applyProtection="1">
      <alignment horizontal="center"/>
      <protection/>
    </xf>
    <xf numFmtId="0" fontId="29" fillId="34" borderId="16" xfId="58" applyFont="1" applyFill="1" applyBorder="1" applyAlignment="1" applyProtection="1">
      <alignment horizontal="center" wrapText="1"/>
      <protection/>
    </xf>
    <xf numFmtId="0" fontId="30" fillId="34" borderId="16" xfId="58" applyFont="1" applyFill="1" applyBorder="1" applyAlignment="1" applyProtection="1">
      <alignment horizontal="center" vertical="center" wrapText="1"/>
      <protection/>
    </xf>
    <xf numFmtId="0" fontId="30" fillId="34" borderId="10" xfId="58" applyFont="1" applyFill="1" applyBorder="1" applyAlignment="1" applyProtection="1">
      <alignment horizontal="center" vertical="center" wrapText="1"/>
      <protection/>
    </xf>
    <xf numFmtId="0" fontId="30" fillId="35" borderId="17" xfId="58" applyFont="1" applyFill="1" applyBorder="1" applyAlignment="1" applyProtection="1">
      <alignment horizontal="center" vertical="center" textRotation="255" wrapText="1"/>
      <protection/>
    </xf>
    <xf numFmtId="0" fontId="30" fillId="34" borderId="17" xfId="58" applyFont="1" applyFill="1" applyBorder="1" applyAlignment="1" applyProtection="1">
      <alignment horizontal="center" vertical="center" wrapText="1"/>
      <protection/>
    </xf>
    <xf numFmtId="0" fontId="30" fillId="34" borderId="14" xfId="58" applyFont="1" applyFill="1" applyBorder="1" applyAlignment="1" applyProtection="1">
      <alignment horizontal="center" vertical="center" wrapText="1"/>
      <protection/>
    </xf>
    <xf numFmtId="1" fontId="29" fillId="0" borderId="18" xfId="61" applyNumberFormat="1" applyFont="1" applyFill="1" applyBorder="1" applyAlignment="1" applyProtection="1">
      <alignment horizontal="center"/>
      <protection/>
    </xf>
    <xf numFmtId="10" fontId="55" fillId="36" borderId="19" xfId="61" applyNumberFormat="1" applyFont="1" applyFill="1" applyBorder="1" applyAlignment="1" applyProtection="1">
      <alignment wrapText="1"/>
      <protection/>
    </xf>
    <xf numFmtId="10" fontId="27" fillId="0" borderId="20" xfId="61" applyNumberFormat="1" applyFont="1" applyBorder="1" applyAlignment="1" applyProtection="1">
      <alignment/>
      <protection/>
    </xf>
    <xf numFmtId="1" fontId="27" fillId="0" borderId="21" xfId="61" applyNumberFormat="1" applyFont="1" applyBorder="1" applyAlignment="1" applyProtection="1">
      <alignment horizontal="center"/>
      <protection/>
    </xf>
    <xf numFmtId="43" fontId="32" fillId="33" borderId="21" xfId="42" applyNumberFormat="1" applyFont="1" applyFill="1" applyBorder="1" applyAlignment="1" applyProtection="1">
      <alignment/>
      <protection/>
    </xf>
    <xf numFmtId="43" fontId="31" fillId="37" borderId="20" xfId="42" applyNumberFormat="1" applyFont="1" applyFill="1" applyBorder="1" applyAlignment="1" applyProtection="1">
      <alignment/>
      <protection/>
    </xf>
    <xf numFmtId="43" fontId="31" fillId="37" borderId="21" xfId="42" applyNumberFormat="1" applyFont="1" applyFill="1" applyBorder="1" applyAlignment="1" applyProtection="1">
      <alignment/>
      <protection/>
    </xf>
    <xf numFmtId="7" fontId="31" fillId="37" borderId="20" xfId="42" applyNumberFormat="1" applyFont="1" applyFill="1" applyBorder="1" applyAlignment="1" applyProtection="1">
      <alignment/>
      <protection/>
    </xf>
    <xf numFmtId="168" fontId="32" fillId="33" borderId="22" xfId="42" applyNumberFormat="1" applyFont="1" applyFill="1" applyBorder="1" applyAlignment="1" applyProtection="1">
      <alignment/>
      <protection/>
    </xf>
    <xf numFmtId="10" fontId="27" fillId="0" borderId="0" xfId="61" applyNumberFormat="1" applyFont="1" applyAlignment="1" applyProtection="1">
      <alignment/>
      <protection/>
    </xf>
    <xf numFmtId="1" fontId="29" fillId="0" borderId="23" xfId="61" applyNumberFormat="1" applyFont="1" applyFill="1" applyBorder="1" applyAlignment="1" applyProtection="1">
      <alignment horizontal="center"/>
      <protection/>
    </xf>
    <xf numFmtId="168" fontId="32" fillId="33" borderId="24" xfId="42" applyNumberFormat="1" applyFont="1" applyFill="1" applyBorder="1" applyAlignment="1" applyProtection="1">
      <alignment/>
      <protection/>
    </xf>
    <xf numFmtId="10" fontId="55" fillId="36" borderId="25" xfId="61" applyNumberFormat="1" applyFont="1" applyFill="1" applyBorder="1" applyAlignment="1" applyProtection="1">
      <alignment wrapText="1"/>
      <protection/>
    </xf>
    <xf numFmtId="10" fontId="27" fillId="0" borderId="26" xfId="61" applyNumberFormat="1" applyFont="1" applyBorder="1" applyAlignment="1" applyProtection="1">
      <alignment/>
      <protection/>
    </xf>
    <xf numFmtId="1" fontId="27" fillId="0" borderId="27" xfId="61" applyNumberFormat="1" applyFont="1" applyBorder="1" applyAlignment="1" applyProtection="1">
      <alignment horizontal="center"/>
      <protection/>
    </xf>
    <xf numFmtId="43" fontId="31" fillId="37" borderId="26" xfId="42" applyNumberFormat="1" applyFont="1" applyFill="1" applyBorder="1" applyAlignment="1" applyProtection="1">
      <alignment/>
      <protection/>
    </xf>
    <xf numFmtId="43" fontId="31" fillId="38" borderId="20" xfId="42" applyNumberFormat="1" applyFont="1" applyFill="1" applyBorder="1" applyAlignment="1" applyProtection="1">
      <alignment/>
      <protection/>
    </xf>
    <xf numFmtId="7" fontId="31" fillId="37" borderId="26" xfId="42" applyNumberFormat="1" applyFont="1" applyFill="1" applyBorder="1" applyAlignment="1" applyProtection="1">
      <alignment/>
      <protection/>
    </xf>
    <xf numFmtId="7" fontId="31" fillId="38" borderId="24" xfId="42" applyNumberFormat="1" applyFont="1" applyFill="1" applyBorder="1" applyAlignment="1" applyProtection="1">
      <alignment/>
      <protection/>
    </xf>
    <xf numFmtId="0" fontId="27" fillId="0" borderId="28" xfId="57" applyFont="1" applyBorder="1" applyProtection="1">
      <alignment/>
      <protection/>
    </xf>
    <xf numFmtId="0" fontId="29" fillId="34" borderId="29" xfId="58" applyFont="1" applyFill="1" applyBorder="1" applyAlignment="1" applyProtection="1">
      <alignment horizontal="center"/>
      <protection/>
    </xf>
    <xf numFmtId="0" fontId="56" fillId="34" borderId="30" xfId="58" applyFont="1" applyFill="1" applyBorder="1" applyAlignment="1" applyProtection="1">
      <alignment horizontal="center"/>
      <protection/>
    </xf>
    <xf numFmtId="43" fontId="57" fillId="33" borderId="17" xfId="42" applyNumberFormat="1" applyFont="1" applyFill="1" applyBorder="1" applyAlignment="1" applyProtection="1">
      <alignment/>
      <protection/>
    </xf>
    <xf numFmtId="43" fontId="57" fillId="33" borderId="10" xfId="42" applyNumberFormat="1" applyFont="1" applyFill="1" applyBorder="1" applyAlignment="1" applyProtection="1">
      <alignment/>
      <protection/>
    </xf>
    <xf numFmtId="7" fontId="57" fillId="33" borderId="10" xfId="46" applyNumberFormat="1" applyFont="1" applyFill="1" applyBorder="1" applyAlignment="1" applyProtection="1">
      <alignment/>
      <protection/>
    </xf>
    <xf numFmtId="7" fontId="57" fillId="33" borderId="31" xfId="46" applyNumberFormat="1" applyFont="1" applyFill="1" applyBorder="1" applyAlignment="1" applyProtection="1">
      <alignment/>
      <protection/>
    </xf>
    <xf numFmtId="0" fontId="27" fillId="0" borderId="0" xfId="56" applyFont="1" applyBorder="1" applyAlignment="1" applyProtection="1">
      <alignment horizontal="left"/>
      <protection/>
    </xf>
    <xf numFmtId="0" fontId="27" fillId="0" borderId="0" xfId="57" applyFont="1" applyFill="1" applyProtection="1">
      <alignment/>
      <protection/>
    </xf>
    <xf numFmtId="8" fontId="27" fillId="0" borderId="0" xfId="46" applyFont="1" applyFill="1" applyAlignment="1" applyProtection="1">
      <alignment/>
      <protection/>
    </xf>
    <xf numFmtId="8" fontId="35" fillId="0" borderId="0" xfId="46" applyFont="1" applyFill="1" applyBorder="1" applyAlignment="1" applyProtection="1">
      <alignment vertical="center"/>
      <protection/>
    </xf>
    <xf numFmtId="0" fontId="29" fillId="34" borderId="32" xfId="58" applyFont="1" applyFill="1" applyBorder="1" applyAlignment="1" applyProtection="1">
      <alignment horizontal="center"/>
      <protection/>
    </xf>
    <xf numFmtId="8" fontId="27" fillId="0" borderId="33" xfId="46" applyFont="1" applyFill="1" applyBorder="1" applyAlignment="1" applyProtection="1">
      <alignment horizontal="center" vertical="center" wrapText="1"/>
      <protection/>
    </xf>
    <xf numFmtId="8" fontId="27" fillId="0" borderId="0" xfId="46" applyFont="1" applyFill="1" applyBorder="1" applyAlignment="1" applyProtection="1">
      <alignment horizontal="center" vertical="center" wrapText="1"/>
      <protection/>
    </xf>
    <xf numFmtId="8" fontId="27" fillId="0" borderId="34" xfId="46" applyFont="1" applyFill="1" applyBorder="1" applyAlignment="1" applyProtection="1">
      <alignment horizontal="center" vertical="center" wrapText="1"/>
      <protection/>
    </xf>
    <xf numFmtId="8" fontId="28" fillId="16" borderId="0" xfId="46" applyFont="1" applyFill="1" applyAlignment="1" applyProtection="1">
      <alignment horizontal="center"/>
      <protection/>
    </xf>
    <xf numFmtId="0" fontId="29" fillId="34" borderId="16" xfId="58" applyFont="1" applyFill="1" applyBorder="1" applyAlignment="1" applyProtection="1">
      <alignment horizontal="center"/>
      <protection/>
    </xf>
    <xf numFmtId="0" fontId="29" fillId="34" borderId="30" xfId="58" applyFont="1" applyFill="1" applyBorder="1" applyAlignment="1" applyProtection="1">
      <alignment horizontal="center"/>
      <protection/>
    </xf>
    <xf numFmtId="0" fontId="29" fillId="34" borderId="32" xfId="58" applyFont="1" applyFill="1" applyBorder="1" applyAlignment="1" applyProtection="1">
      <alignment horizontal="center"/>
      <protection/>
    </xf>
    <xf numFmtId="8" fontId="27" fillId="0" borderId="28" xfId="46" applyFont="1" applyFill="1" applyBorder="1" applyAlignment="1" applyProtection="1">
      <alignment horizontal="center" vertical="center" wrapText="1"/>
      <protection/>
    </xf>
    <xf numFmtId="8" fontId="27" fillId="0" borderId="35" xfId="46" applyFont="1" applyFill="1" applyBorder="1" applyAlignment="1" applyProtection="1">
      <alignment horizontal="center" vertical="center" wrapText="1"/>
      <protection/>
    </xf>
    <xf numFmtId="8" fontId="27" fillId="0" borderId="15" xfId="46" applyFont="1" applyFill="1" applyBorder="1" applyAlignment="1" applyProtection="1">
      <alignment horizontal="center" vertical="center" wrapText="1"/>
      <protection/>
    </xf>
    <xf numFmtId="0" fontId="58" fillId="0" borderId="34" xfId="57" applyFont="1" applyBorder="1" applyAlignment="1" applyProtection="1">
      <alignment horizontal="center"/>
      <protection/>
    </xf>
    <xf numFmtId="0" fontId="27" fillId="39" borderId="36" xfId="57" applyFont="1" applyFill="1" applyBorder="1" applyAlignment="1" applyProtection="1">
      <alignment horizontal="left" wrapText="1"/>
      <protection/>
    </xf>
    <xf numFmtId="0" fontId="27" fillId="39" borderId="37" xfId="57" applyFont="1" applyFill="1" applyBorder="1" applyAlignment="1" applyProtection="1">
      <alignment horizontal="left" wrapText="1"/>
      <protection/>
    </xf>
    <xf numFmtId="8" fontId="27" fillId="0" borderId="38" xfId="46" applyFont="1" applyFill="1" applyBorder="1" applyAlignment="1" applyProtection="1">
      <alignment horizontal="center" vertical="center" wrapText="1"/>
      <protection/>
    </xf>
    <xf numFmtId="8" fontId="27" fillId="0" borderId="39" xfId="46" applyFont="1" applyFill="1" applyBorder="1" applyAlignment="1" applyProtection="1">
      <alignment horizontal="center" vertical="center" wrapText="1"/>
      <protection/>
    </xf>
    <xf numFmtId="8" fontId="27" fillId="0" borderId="40" xfId="46" applyFont="1" applyFill="1" applyBorder="1" applyAlignment="1" applyProtection="1">
      <alignment horizontal="center" vertical="center" wrapText="1"/>
      <protection/>
    </xf>
    <xf numFmtId="8" fontId="27" fillId="0" borderId="33" xfId="46" applyFont="1" applyFill="1" applyBorder="1" applyAlignment="1" applyProtection="1">
      <alignment horizontal="center" vertical="center" wrapText="1"/>
      <protection/>
    </xf>
    <xf numFmtId="8" fontId="27" fillId="0" borderId="0" xfId="46" applyFont="1" applyFill="1" applyBorder="1" applyAlignment="1" applyProtection="1">
      <alignment horizontal="center" vertical="center" wrapText="1"/>
      <protection/>
    </xf>
    <xf numFmtId="8" fontId="27" fillId="0" borderId="34" xfId="46" applyFont="1" applyFill="1" applyBorder="1" applyAlignment="1" applyProtection="1">
      <alignment horizontal="center" vertical="center" wrapText="1"/>
      <protection/>
    </xf>
    <xf numFmtId="0" fontId="36" fillId="36" borderId="41" xfId="56" applyFont="1" applyFill="1" applyBorder="1" applyAlignment="1" applyProtection="1">
      <alignment horizontal="center" vertical="center"/>
      <protection/>
    </xf>
    <xf numFmtId="8" fontId="29" fillId="0" borderId="42" xfId="46" applyFont="1" applyFill="1" applyBorder="1" applyAlignment="1" applyProtection="1">
      <alignment horizontal="center" vertical="center"/>
      <protection/>
    </xf>
    <xf numFmtId="0" fontId="27" fillId="39" borderId="43" xfId="57" applyFont="1" applyFill="1" applyBorder="1" applyAlignment="1" applyProtection="1">
      <alignment wrapText="1"/>
      <protection/>
    </xf>
    <xf numFmtId="0" fontId="27" fillId="39" borderId="44" xfId="57" applyFont="1" applyFill="1" applyBorder="1" applyAlignment="1" applyProtection="1">
      <alignment wrapText="1"/>
      <protection/>
    </xf>
    <xf numFmtId="0" fontId="27" fillId="39" borderId="45" xfId="57" applyFont="1" applyFill="1" applyBorder="1" applyAlignment="1" applyProtection="1">
      <alignment wrapText="1"/>
      <protection/>
    </xf>
    <xf numFmtId="0" fontId="27" fillId="39" borderId="46" xfId="57" applyFont="1" applyFill="1" applyBorder="1" applyAlignment="1" applyProtection="1">
      <alignment wrapText="1"/>
      <protection/>
    </xf>
    <xf numFmtId="0" fontId="27" fillId="39" borderId="47" xfId="57" applyFont="1" applyFill="1" applyBorder="1" applyAlignment="1" applyProtection="1">
      <alignment wrapText="1"/>
      <protection/>
    </xf>
    <xf numFmtId="0" fontId="27" fillId="39" borderId="48" xfId="57" applyFont="1" applyFill="1" applyBorder="1" applyAlignment="1" applyProtection="1">
      <alignment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C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B" xfId="56"/>
    <cellStyle name="Normal_C" xfId="57"/>
    <cellStyle name="Normal_D" xfId="58"/>
    <cellStyle name="Note" xfId="59"/>
    <cellStyle name="Output" xfId="60"/>
    <cellStyle name="Percent" xfId="61"/>
    <cellStyle name="RESIDENTIAL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342900</xdr:rowOff>
    </xdr:from>
    <xdr:to>
      <xdr:col>4</xdr:col>
      <xdr:colOff>333375</xdr:colOff>
      <xdr:row>8</xdr:row>
      <xdr:rowOff>28575</xdr:rowOff>
    </xdr:to>
    <xdr:sp>
      <xdr:nvSpPr>
        <xdr:cNvPr id="1" name="Rectangle 2"/>
        <xdr:cNvSpPr>
          <a:spLocks/>
        </xdr:cNvSpPr>
      </xdr:nvSpPr>
      <xdr:spPr>
        <a:xfrm>
          <a:off x="114300" y="619125"/>
          <a:ext cx="485775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STATE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WASHINGTON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DEVELOPMENTAL DISABILIITIES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RESIDENTIAL SUPPORT PROGRAMS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ACTUAL STAFF HOURS &amp; STAFF COSTS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HSAPOLY2411C\data1\Users\paulkta\AppData\Local\Microsoft\Windows\Temporary%20Internet%20Files\Content.Outlook\0LWT1HGC\ABC%20Sample\2014%20Cost%20Report%20-%20Template%20B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HSAPOLY2411C\data1\Users\paulkta\AppData\Local\Microsoft\Windows\Temporary%20Internet%20Files\Content.Outlook\0LWT1HGC\2013%20Cost%20Report%20-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A"/>
      <sheetName val="B"/>
      <sheetName val="B-1"/>
      <sheetName val="C"/>
      <sheetName val="C-Sum"/>
      <sheetName val="E"/>
      <sheetName val="F"/>
      <sheetName val="G"/>
      <sheetName val="H"/>
      <sheetName val="L"/>
      <sheetName val="M"/>
    </sheetNames>
    <sheetDataSet>
      <sheetData sheetId="2"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A"/>
      <sheetName val="B"/>
      <sheetName val="B-1"/>
      <sheetName val="B-2"/>
      <sheetName val="C"/>
      <sheetName val="C-Sum"/>
      <sheetName val="E"/>
      <sheetName val="F"/>
      <sheetName val="G"/>
      <sheetName val="H"/>
      <sheetName val="L"/>
      <sheetName val="M"/>
    </sheetNames>
    <sheetDataSet>
      <sheetData sheetId="2"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showGridLines="0" showRowColHeaders="0" tabSelected="1" zoomScaleSheetLayoutView="40" zoomScalePageLayoutView="0" workbookViewId="0" topLeftCell="A1">
      <pane xSplit="4" ySplit="14" topLeftCell="E15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C15" sqref="C15"/>
    </sheetView>
  </sheetViews>
  <sheetFormatPr defaultColWidth="7.8515625" defaultRowHeight="15"/>
  <cols>
    <col min="1" max="1" width="6.8515625" style="6" customWidth="1"/>
    <col min="2" max="2" width="31.7109375" style="6" customWidth="1"/>
    <col min="3" max="3" width="27.00390625" style="6" customWidth="1"/>
    <col min="4" max="4" width="4.00390625" style="6" customWidth="1"/>
    <col min="5" max="8" width="19.7109375" style="56" customWidth="1"/>
    <col min="9" max="9" width="21.00390625" style="56" customWidth="1"/>
    <col min="10" max="10" width="23.7109375" style="56" customWidth="1"/>
    <col min="11" max="11" width="23.421875" style="56" customWidth="1"/>
    <col min="12" max="12" width="20.7109375" style="56" customWidth="1"/>
    <col min="13" max="14" width="21.00390625" style="56" customWidth="1"/>
    <col min="15" max="15" width="21.421875" style="56" customWidth="1"/>
    <col min="16" max="16" width="19.7109375" style="56" customWidth="1"/>
    <col min="17" max="17" width="24.421875" style="56" customWidth="1"/>
    <col min="18" max="18" width="25.28125" style="56" customWidth="1"/>
    <col min="19" max="19" width="27.7109375" style="56" customWidth="1"/>
    <col min="20" max="16384" width="7.8515625" style="6" customWidth="1"/>
  </cols>
  <sheetData>
    <row r="1" spans="1:19" s="5" customFormat="1" ht="21.75" thickBo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ht="34.5" customHeight="1" thickTop="1">
      <c r="A2" s="79" t="s">
        <v>43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ht="15.75">
      <c r="A3" s="7"/>
      <c r="B3" s="7"/>
      <c r="C3" s="7"/>
      <c r="D3" s="7"/>
      <c r="E3" s="7"/>
      <c r="F3" s="7"/>
      <c r="G3" s="7"/>
      <c r="H3" s="7"/>
      <c r="I3" s="6"/>
      <c r="J3" s="7"/>
      <c r="K3" s="6"/>
      <c r="L3" s="8"/>
      <c r="M3" s="62" t="s">
        <v>20</v>
      </c>
      <c r="N3" s="62"/>
      <c r="O3" s="62"/>
      <c r="P3" s="62"/>
      <c r="Q3" s="62"/>
      <c r="R3" s="62"/>
      <c r="S3" s="62"/>
    </row>
    <row r="4" spans="1:19" ht="15.75">
      <c r="A4" s="7"/>
      <c r="B4" s="7"/>
      <c r="C4" s="7"/>
      <c r="D4" s="7"/>
      <c r="E4" s="7"/>
      <c r="F4" s="7"/>
      <c r="G4" s="7"/>
      <c r="H4" s="7"/>
      <c r="I4" s="6"/>
      <c r="J4" s="7"/>
      <c r="K4" s="6"/>
      <c r="L4" s="9"/>
      <c r="M4" s="10" t="s">
        <v>19</v>
      </c>
      <c r="N4" s="10"/>
      <c r="O4" s="10"/>
      <c r="P4" s="10"/>
      <c r="Q4" s="10"/>
      <c r="R4" s="11"/>
      <c r="S4" s="11"/>
    </row>
    <row r="5" spans="1:19" ht="15.75">
      <c r="A5" s="7"/>
      <c r="B5" s="7"/>
      <c r="C5" s="7"/>
      <c r="D5" s="7"/>
      <c r="E5" s="7"/>
      <c r="F5" s="7"/>
      <c r="G5" s="7"/>
      <c r="H5" s="7"/>
      <c r="I5" s="6"/>
      <c r="J5" s="7"/>
      <c r="K5" s="6"/>
      <c r="L5" s="9"/>
      <c r="M5" s="10" t="s">
        <v>34</v>
      </c>
      <c r="N5" s="10"/>
      <c r="O5" s="10"/>
      <c r="P5" s="10"/>
      <c r="Q5" s="10"/>
      <c r="R5" s="11"/>
      <c r="S5" s="11"/>
    </row>
    <row r="6" spans="2:19" ht="15.75">
      <c r="B6" s="12"/>
      <c r="C6" s="13"/>
      <c r="D6" s="13"/>
      <c r="E6" s="14"/>
      <c r="F6" s="14"/>
      <c r="G6" s="14"/>
      <c r="H6" s="14"/>
      <c r="I6" s="6"/>
      <c r="J6" s="14"/>
      <c r="K6" s="6"/>
      <c r="L6" s="15"/>
      <c r="M6" s="16" t="s">
        <v>23</v>
      </c>
      <c r="N6" s="16"/>
      <c r="O6" s="16"/>
      <c r="P6" s="16"/>
      <c r="Q6" s="16"/>
      <c r="R6" s="11"/>
      <c r="S6" s="11"/>
    </row>
    <row r="7" spans="2:19" ht="15.75">
      <c r="B7" s="12"/>
      <c r="C7" s="13"/>
      <c r="D7" s="13"/>
      <c r="E7" s="14"/>
      <c r="F7" s="14"/>
      <c r="G7" s="14"/>
      <c r="H7" s="14"/>
      <c r="I7" s="6"/>
      <c r="J7" s="14"/>
      <c r="K7" s="6"/>
      <c r="L7" s="9"/>
      <c r="M7" s="10" t="s">
        <v>120</v>
      </c>
      <c r="N7" s="10"/>
      <c r="O7" s="10"/>
      <c r="P7" s="10"/>
      <c r="Q7" s="10"/>
      <c r="R7" s="11"/>
      <c r="S7" s="11"/>
    </row>
    <row r="8" spans="2:19" ht="15.75">
      <c r="B8" s="17"/>
      <c r="C8" s="13"/>
      <c r="D8" s="13"/>
      <c r="E8" s="14"/>
      <c r="F8" s="14"/>
      <c r="G8" s="14"/>
      <c r="H8" s="14"/>
      <c r="I8" s="6"/>
      <c r="J8" s="14"/>
      <c r="K8" s="6"/>
      <c r="L8" s="9"/>
      <c r="M8" s="10" t="s">
        <v>118</v>
      </c>
      <c r="N8" s="10"/>
      <c r="O8" s="10"/>
      <c r="P8" s="10"/>
      <c r="Q8" s="10"/>
      <c r="R8" s="11"/>
      <c r="S8" s="11"/>
    </row>
    <row r="9" spans="2:19" ht="15.75">
      <c r="B9" s="12"/>
      <c r="C9" s="13"/>
      <c r="D9" s="13"/>
      <c r="E9" s="14"/>
      <c r="F9" s="14"/>
      <c r="G9" s="14"/>
      <c r="H9" s="14"/>
      <c r="I9" s="6"/>
      <c r="J9" s="14"/>
      <c r="K9" s="6"/>
      <c r="L9" s="9"/>
      <c r="M9" s="10" t="s">
        <v>119</v>
      </c>
      <c r="N9" s="10"/>
      <c r="O9" s="10"/>
      <c r="P9" s="10"/>
      <c r="Q9" s="10"/>
      <c r="R9" s="11"/>
      <c r="S9" s="11"/>
    </row>
    <row r="10" spans="2:19" ht="15.75">
      <c r="B10" s="12"/>
      <c r="C10" s="13"/>
      <c r="D10" s="13"/>
      <c r="E10" s="14"/>
      <c r="F10" s="14"/>
      <c r="G10" s="14"/>
      <c r="H10" s="14"/>
      <c r="I10" s="6"/>
      <c r="J10" s="14"/>
      <c r="K10" s="6"/>
      <c r="L10" s="9"/>
      <c r="M10" s="10" t="s">
        <v>121</v>
      </c>
      <c r="N10" s="10"/>
      <c r="O10" s="10"/>
      <c r="P10" s="10"/>
      <c r="Q10" s="10"/>
      <c r="R10" s="11"/>
      <c r="S10" s="11"/>
    </row>
    <row r="11" spans="2:19" s="18" customFormat="1" ht="27" customHeight="1" thickBot="1">
      <c r="B11" s="69" t="s">
        <v>11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</row>
    <row r="12" spans="2:19" s="18" customFormat="1" ht="15.75" customHeight="1" thickBot="1">
      <c r="B12" s="63" t="s">
        <v>22</v>
      </c>
      <c r="C12" s="64"/>
      <c r="D12" s="65"/>
      <c r="E12" s="19" t="s">
        <v>8</v>
      </c>
      <c r="F12" s="19" t="s">
        <v>7</v>
      </c>
      <c r="G12" s="19" t="s">
        <v>6</v>
      </c>
      <c r="H12" s="19" t="s">
        <v>5</v>
      </c>
      <c r="I12" s="19" t="s">
        <v>30</v>
      </c>
      <c r="J12" s="19" t="s">
        <v>31</v>
      </c>
      <c r="K12" s="19" t="s">
        <v>33</v>
      </c>
      <c r="L12" s="19" t="s">
        <v>4</v>
      </c>
      <c r="M12" s="19" t="s">
        <v>3</v>
      </c>
      <c r="N12" s="19" t="s">
        <v>2</v>
      </c>
      <c r="O12" s="19" t="s">
        <v>1</v>
      </c>
      <c r="P12" s="19" t="s">
        <v>0</v>
      </c>
      <c r="Q12" s="19" t="s">
        <v>18</v>
      </c>
      <c r="R12" s="58" t="s">
        <v>24</v>
      </c>
      <c r="S12" s="20" t="s">
        <v>29</v>
      </c>
    </row>
    <row r="13" spans="1:19" s="18" customFormat="1" ht="15.75" customHeight="1" thickBot="1">
      <c r="A13" s="21"/>
      <c r="B13" s="63" t="s">
        <v>13</v>
      </c>
      <c r="C13" s="65"/>
      <c r="D13" s="1"/>
      <c r="E13" s="1"/>
      <c r="F13" s="1"/>
      <c r="G13" s="1"/>
      <c r="H13" s="1"/>
      <c r="I13" s="1"/>
      <c r="J13" s="1"/>
      <c r="K13" s="4"/>
      <c r="L13" s="2"/>
      <c r="M13" s="2"/>
      <c r="N13" s="2"/>
      <c r="O13" s="2"/>
      <c r="P13" s="2"/>
      <c r="Q13" s="2"/>
      <c r="R13" s="2"/>
      <c r="S13" s="3"/>
    </row>
    <row r="14" spans="1:19" ht="171.75" customHeight="1" thickBot="1">
      <c r="A14" s="22" t="s">
        <v>10</v>
      </c>
      <c r="B14" s="23" t="s">
        <v>14</v>
      </c>
      <c r="C14" s="24" t="s">
        <v>15</v>
      </c>
      <c r="D14" s="25" t="s">
        <v>116</v>
      </c>
      <c r="E14" s="26" t="s">
        <v>41</v>
      </c>
      <c r="F14" s="24" t="s">
        <v>17</v>
      </c>
      <c r="G14" s="24" t="s">
        <v>16</v>
      </c>
      <c r="H14" s="24" t="s">
        <v>123</v>
      </c>
      <c r="I14" s="24" t="s">
        <v>21</v>
      </c>
      <c r="J14" s="24" t="s">
        <v>39</v>
      </c>
      <c r="K14" s="24" t="s">
        <v>32</v>
      </c>
      <c r="L14" s="24" t="s">
        <v>35</v>
      </c>
      <c r="M14" s="24" t="s">
        <v>36</v>
      </c>
      <c r="N14" s="24" t="s">
        <v>37</v>
      </c>
      <c r="O14" s="24" t="s">
        <v>38</v>
      </c>
      <c r="P14" s="24" t="s">
        <v>25</v>
      </c>
      <c r="Q14" s="24" t="s">
        <v>122</v>
      </c>
      <c r="R14" s="24" t="s">
        <v>42</v>
      </c>
      <c r="S14" s="27" t="s">
        <v>40</v>
      </c>
    </row>
    <row r="15" spans="1:19" s="37" customFormat="1" ht="20.25" customHeight="1">
      <c r="A15" s="28">
        <v>1</v>
      </c>
      <c r="B15" s="29" t="s">
        <v>44</v>
      </c>
      <c r="C15" s="30" t="s">
        <v>45</v>
      </c>
      <c r="D15" s="31">
        <v>3</v>
      </c>
      <c r="E15" s="32">
        <f aca="true" t="shared" si="0" ref="E15:E46">IF(D15:D87=7,0,(K15+O15+P15))</f>
        <v>2141</v>
      </c>
      <c r="F15" s="33">
        <v>2005</v>
      </c>
      <c r="G15" s="33">
        <v>0</v>
      </c>
      <c r="H15" s="33">
        <v>0</v>
      </c>
      <c r="I15" s="32">
        <f aca="true" t="shared" si="1" ref="I15:I46">SUM(F15:H15)</f>
        <v>2005</v>
      </c>
      <c r="J15" s="34">
        <v>0</v>
      </c>
      <c r="K15" s="32">
        <f>SUM(I15:J15)</f>
        <v>2005</v>
      </c>
      <c r="L15" s="33">
        <v>0</v>
      </c>
      <c r="M15" s="33">
        <v>0</v>
      </c>
      <c r="N15" s="33">
        <v>0</v>
      </c>
      <c r="O15" s="32">
        <f aca="true" t="shared" si="2" ref="O15:O65">SUM(L15:N15)</f>
        <v>0</v>
      </c>
      <c r="P15" s="33">
        <v>136</v>
      </c>
      <c r="Q15" s="35">
        <v>28462.16</v>
      </c>
      <c r="R15" s="35">
        <v>28462.16</v>
      </c>
      <c r="S15" s="36">
        <f aca="true" t="shared" si="3" ref="S15:S61">IF(R15-Q15&lt;0,0,R15-Q15)</f>
        <v>0</v>
      </c>
    </row>
    <row r="16" spans="1:19" s="37" customFormat="1" ht="20.25" customHeight="1">
      <c r="A16" s="38">
        <f>A15+1</f>
        <v>2</v>
      </c>
      <c r="B16" s="29" t="s">
        <v>46</v>
      </c>
      <c r="C16" s="30" t="s">
        <v>45</v>
      </c>
      <c r="D16" s="31">
        <v>3</v>
      </c>
      <c r="E16" s="32">
        <f t="shared" si="0"/>
        <v>2094</v>
      </c>
      <c r="F16" s="33">
        <v>1958</v>
      </c>
      <c r="G16" s="33">
        <v>0</v>
      </c>
      <c r="H16" s="33">
        <v>0</v>
      </c>
      <c r="I16" s="32">
        <f t="shared" si="1"/>
        <v>1958</v>
      </c>
      <c r="J16" s="34">
        <v>0</v>
      </c>
      <c r="K16" s="32">
        <f aca="true" t="shared" si="4" ref="K16:K79">SUM(I16:J16)</f>
        <v>1958</v>
      </c>
      <c r="L16" s="33">
        <v>0</v>
      </c>
      <c r="M16" s="33">
        <v>0</v>
      </c>
      <c r="N16" s="33">
        <v>0</v>
      </c>
      <c r="O16" s="32">
        <f t="shared" si="2"/>
        <v>0</v>
      </c>
      <c r="P16" s="33">
        <v>136</v>
      </c>
      <c r="Q16" s="35">
        <v>28462.16</v>
      </c>
      <c r="R16" s="35">
        <v>28462.16</v>
      </c>
      <c r="S16" s="39">
        <f t="shared" si="3"/>
        <v>0</v>
      </c>
    </row>
    <row r="17" spans="1:19" s="37" customFormat="1" ht="20.25" customHeight="1">
      <c r="A17" s="38">
        <f aca="true" t="shared" si="5" ref="A17:A80">A16+1</f>
        <v>3</v>
      </c>
      <c r="B17" s="29" t="s">
        <v>47</v>
      </c>
      <c r="C17" s="30" t="s">
        <v>45</v>
      </c>
      <c r="D17" s="31">
        <v>3</v>
      </c>
      <c r="E17" s="32">
        <f t="shared" si="0"/>
        <v>2094</v>
      </c>
      <c r="F17" s="33">
        <v>1958</v>
      </c>
      <c r="G17" s="33">
        <v>0</v>
      </c>
      <c r="H17" s="33">
        <v>0</v>
      </c>
      <c r="I17" s="32">
        <f t="shared" si="1"/>
        <v>1958</v>
      </c>
      <c r="J17" s="34">
        <v>0</v>
      </c>
      <c r="K17" s="32">
        <f t="shared" si="4"/>
        <v>1958</v>
      </c>
      <c r="L17" s="33">
        <v>0</v>
      </c>
      <c r="M17" s="33">
        <v>0</v>
      </c>
      <c r="N17" s="33">
        <v>0</v>
      </c>
      <c r="O17" s="32">
        <f t="shared" si="2"/>
        <v>0</v>
      </c>
      <c r="P17" s="33">
        <v>136</v>
      </c>
      <c r="Q17" s="35">
        <v>28462.16</v>
      </c>
      <c r="R17" s="35">
        <v>28462.16</v>
      </c>
      <c r="S17" s="39">
        <f t="shared" si="3"/>
        <v>0</v>
      </c>
    </row>
    <row r="18" spans="1:19" s="37" customFormat="1" ht="20.25" customHeight="1">
      <c r="A18" s="38">
        <f t="shared" si="5"/>
        <v>4</v>
      </c>
      <c r="B18" s="29" t="s">
        <v>48</v>
      </c>
      <c r="C18" s="30" t="s">
        <v>45</v>
      </c>
      <c r="D18" s="31">
        <v>3</v>
      </c>
      <c r="E18" s="32">
        <f t="shared" si="0"/>
        <v>3006</v>
      </c>
      <c r="F18" s="33">
        <v>1958</v>
      </c>
      <c r="G18" s="33">
        <v>912</v>
      </c>
      <c r="H18" s="33">
        <v>0</v>
      </c>
      <c r="I18" s="32">
        <f t="shared" si="1"/>
        <v>2870</v>
      </c>
      <c r="J18" s="34">
        <v>0</v>
      </c>
      <c r="K18" s="32">
        <f t="shared" si="4"/>
        <v>2870</v>
      </c>
      <c r="L18" s="33">
        <v>0</v>
      </c>
      <c r="M18" s="33">
        <v>0</v>
      </c>
      <c r="N18" s="33">
        <v>0</v>
      </c>
      <c r="O18" s="32">
        <f t="shared" si="2"/>
        <v>0</v>
      </c>
      <c r="P18" s="33">
        <v>136</v>
      </c>
      <c r="Q18" s="35">
        <v>28462.16</v>
      </c>
      <c r="R18" s="35">
        <v>28462.16</v>
      </c>
      <c r="S18" s="39">
        <f t="shared" si="3"/>
        <v>0</v>
      </c>
    </row>
    <row r="19" spans="1:19" s="37" customFormat="1" ht="20.25" customHeight="1">
      <c r="A19" s="38">
        <f t="shared" si="5"/>
        <v>5</v>
      </c>
      <c r="B19" s="29" t="s">
        <v>49</v>
      </c>
      <c r="C19" s="30" t="s">
        <v>45</v>
      </c>
      <c r="D19" s="31">
        <v>3</v>
      </c>
      <c r="E19" s="32">
        <f t="shared" si="0"/>
        <v>2094</v>
      </c>
      <c r="F19" s="33">
        <v>1958</v>
      </c>
      <c r="G19" s="33">
        <v>0</v>
      </c>
      <c r="H19" s="33">
        <v>0</v>
      </c>
      <c r="I19" s="32">
        <f t="shared" si="1"/>
        <v>1958</v>
      </c>
      <c r="J19" s="34">
        <v>0</v>
      </c>
      <c r="K19" s="32">
        <f t="shared" si="4"/>
        <v>1958</v>
      </c>
      <c r="L19" s="33">
        <v>0</v>
      </c>
      <c r="M19" s="33">
        <v>0</v>
      </c>
      <c r="N19" s="33">
        <v>0</v>
      </c>
      <c r="O19" s="32">
        <f t="shared" si="2"/>
        <v>0</v>
      </c>
      <c r="P19" s="33">
        <v>136</v>
      </c>
      <c r="Q19" s="35">
        <v>28462.16</v>
      </c>
      <c r="R19" s="35">
        <v>28462.16</v>
      </c>
      <c r="S19" s="39">
        <f t="shared" si="3"/>
        <v>0</v>
      </c>
    </row>
    <row r="20" spans="1:19" s="37" customFormat="1" ht="20.25" customHeight="1">
      <c r="A20" s="38">
        <f t="shared" si="5"/>
        <v>6</v>
      </c>
      <c r="B20" s="29" t="s">
        <v>50</v>
      </c>
      <c r="C20" s="30" t="s">
        <v>45</v>
      </c>
      <c r="D20" s="31">
        <v>3</v>
      </c>
      <c r="E20" s="32">
        <f t="shared" si="0"/>
        <v>2094</v>
      </c>
      <c r="F20" s="33">
        <v>1958</v>
      </c>
      <c r="G20" s="33">
        <v>0</v>
      </c>
      <c r="H20" s="33">
        <v>0</v>
      </c>
      <c r="I20" s="32">
        <f t="shared" si="1"/>
        <v>1958</v>
      </c>
      <c r="J20" s="34">
        <v>0</v>
      </c>
      <c r="K20" s="32">
        <f t="shared" si="4"/>
        <v>1958</v>
      </c>
      <c r="L20" s="33">
        <v>0</v>
      </c>
      <c r="M20" s="33">
        <v>0</v>
      </c>
      <c r="N20" s="33">
        <v>0</v>
      </c>
      <c r="O20" s="32">
        <f t="shared" si="2"/>
        <v>0</v>
      </c>
      <c r="P20" s="33">
        <v>136</v>
      </c>
      <c r="Q20" s="35">
        <v>28462.16</v>
      </c>
      <c r="R20" s="35">
        <v>28462.16</v>
      </c>
      <c r="S20" s="39">
        <f t="shared" si="3"/>
        <v>0</v>
      </c>
    </row>
    <row r="21" spans="1:19" s="37" customFormat="1" ht="20.25" customHeight="1">
      <c r="A21" s="38">
        <f t="shared" si="5"/>
        <v>7</v>
      </c>
      <c r="B21" s="29" t="s">
        <v>51</v>
      </c>
      <c r="C21" s="30" t="s">
        <v>45</v>
      </c>
      <c r="D21" s="31">
        <v>3</v>
      </c>
      <c r="E21" s="32">
        <f t="shared" si="0"/>
        <v>2494</v>
      </c>
      <c r="F21" s="33">
        <v>1958</v>
      </c>
      <c r="G21" s="33">
        <v>0</v>
      </c>
      <c r="H21" s="33">
        <v>400</v>
      </c>
      <c r="I21" s="32">
        <f t="shared" si="1"/>
        <v>2358</v>
      </c>
      <c r="J21" s="34">
        <v>0</v>
      </c>
      <c r="K21" s="32">
        <f t="shared" si="4"/>
        <v>2358</v>
      </c>
      <c r="L21" s="33">
        <v>0</v>
      </c>
      <c r="M21" s="33">
        <v>0</v>
      </c>
      <c r="N21" s="33">
        <v>0</v>
      </c>
      <c r="O21" s="32">
        <f t="shared" si="2"/>
        <v>0</v>
      </c>
      <c r="P21" s="33">
        <v>136</v>
      </c>
      <c r="Q21" s="35">
        <v>28462.16</v>
      </c>
      <c r="R21" s="35">
        <v>28462.16</v>
      </c>
      <c r="S21" s="39">
        <f t="shared" si="3"/>
        <v>0</v>
      </c>
    </row>
    <row r="22" spans="1:19" s="37" customFormat="1" ht="20.25" customHeight="1">
      <c r="A22" s="38">
        <f t="shared" si="5"/>
        <v>8</v>
      </c>
      <c r="B22" s="29" t="s">
        <v>52</v>
      </c>
      <c r="C22" s="30" t="s">
        <v>45</v>
      </c>
      <c r="D22" s="31">
        <v>3</v>
      </c>
      <c r="E22" s="32">
        <f t="shared" si="0"/>
        <v>2094</v>
      </c>
      <c r="F22" s="33">
        <v>1958</v>
      </c>
      <c r="G22" s="33">
        <v>0</v>
      </c>
      <c r="H22" s="33">
        <v>0</v>
      </c>
      <c r="I22" s="32">
        <f t="shared" si="1"/>
        <v>1958</v>
      </c>
      <c r="J22" s="34">
        <v>0</v>
      </c>
      <c r="K22" s="32">
        <f t="shared" si="4"/>
        <v>1958</v>
      </c>
      <c r="L22" s="33">
        <v>0</v>
      </c>
      <c r="M22" s="33">
        <v>0</v>
      </c>
      <c r="N22" s="33">
        <v>0</v>
      </c>
      <c r="O22" s="32">
        <f t="shared" si="2"/>
        <v>0</v>
      </c>
      <c r="P22" s="33">
        <v>136</v>
      </c>
      <c r="Q22" s="35">
        <v>28462.16</v>
      </c>
      <c r="R22" s="35">
        <v>28462.16</v>
      </c>
      <c r="S22" s="39">
        <f t="shared" si="3"/>
        <v>0</v>
      </c>
    </row>
    <row r="23" spans="1:19" s="37" customFormat="1" ht="20.25" customHeight="1">
      <c r="A23" s="38">
        <f t="shared" si="5"/>
        <v>9</v>
      </c>
      <c r="B23" s="29" t="s">
        <v>53</v>
      </c>
      <c r="C23" s="30" t="s">
        <v>45</v>
      </c>
      <c r="D23" s="31">
        <v>3</v>
      </c>
      <c r="E23" s="32">
        <f t="shared" si="0"/>
        <v>2094</v>
      </c>
      <c r="F23" s="33">
        <v>1958</v>
      </c>
      <c r="G23" s="33">
        <v>0</v>
      </c>
      <c r="H23" s="33">
        <v>0</v>
      </c>
      <c r="I23" s="32">
        <f t="shared" si="1"/>
        <v>1958</v>
      </c>
      <c r="J23" s="34">
        <v>0</v>
      </c>
      <c r="K23" s="32">
        <f t="shared" si="4"/>
        <v>1958</v>
      </c>
      <c r="L23" s="33">
        <v>0</v>
      </c>
      <c r="M23" s="33">
        <v>0</v>
      </c>
      <c r="N23" s="33">
        <v>0</v>
      </c>
      <c r="O23" s="32">
        <f t="shared" si="2"/>
        <v>0</v>
      </c>
      <c r="P23" s="33">
        <v>136</v>
      </c>
      <c r="Q23" s="35">
        <v>28462.16</v>
      </c>
      <c r="R23" s="35">
        <v>28462.16</v>
      </c>
      <c r="S23" s="39">
        <f t="shared" si="3"/>
        <v>0</v>
      </c>
    </row>
    <row r="24" spans="1:19" s="37" customFormat="1" ht="20.25" customHeight="1">
      <c r="A24" s="38">
        <f t="shared" si="5"/>
        <v>10</v>
      </c>
      <c r="B24" s="29" t="s">
        <v>54</v>
      </c>
      <c r="C24" s="30" t="s">
        <v>45</v>
      </c>
      <c r="D24" s="31">
        <v>3</v>
      </c>
      <c r="E24" s="32">
        <f t="shared" si="0"/>
        <v>2094</v>
      </c>
      <c r="F24" s="33">
        <v>1958</v>
      </c>
      <c r="G24" s="33">
        <v>0</v>
      </c>
      <c r="H24" s="33">
        <v>0</v>
      </c>
      <c r="I24" s="32">
        <f t="shared" si="1"/>
        <v>1958</v>
      </c>
      <c r="J24" s="34">
        <v>0</v>
      </c>
      <c r="K24" s="32">
        <f t="shared" si="4"/>
        <v>1958</v>
      </c>
      <c r="L24" s="33">
        <v>0</v>
      </c>
      <c r="M24" s="33">
        <v>0</v>
      </c>
      <c r="N24" s="33">
        <v>0</v>
      </c>
      <c r="O24" s="32">
        <f t="shared" si="2"/>
        <v>0</v>
      </c>
      <c r="P24" s="33">
        <v>136</v>
      </c>
      <c r="Q24" s="35">
        <v>28462.16</v>
      </c>
      <c r="R24" s="35">
        <v>28462.16</v>
      </c>
      <c r="S24" s="39">
        <f t="shared" si="3"/>
        <v>0</v>
      </c>
    </row>
    <row r="25" spans="1:19" s="37" customFormat="1" ht="20.25" customHeight="1">
      <c r="A25" s="38">
        <f t="shared" si="5"/>
        <v>11</v>
      </c>
      <c r="B25" s="29" t="s">
        <v>55</v>
      </c>
      <c r="C25" s="30" t="s">
        <v>45</v>
      </c>
      <c r="D25" s="31">
        <v>3</v>
      </c>
      <c r="E25" s="32">
        <f t="shared" si="0"/>
        <v>3006</v>
      </c>
      <c r="F25" s="33">
        <v>1958</v>
      </c>
      <c r="G25" s="33">
        <v>912</v>
      </c>
      <c r="H25" s="33">
        <v>0</v>
      </c>
      <c r="I25" s="32">
        <f t="shared" si="1"/>
        <v>2870</v>
      </c>
      <c r="J25" s="34">
        <v>0</v>
      </c>
      <c r="K25" s="32">
        <f t="shared" si="4"/>
        <v>2870</v>
      </c>
      <c r="L25" s="33">
        <v>0</v>
      </c>
      <c r="M25" s="33">
        <v>0</v>
      </c>
      <c r="N25" s="33">
        <v>0</v>
      </c>
      <c r="O25" s="32">
        <f t="shared" si="2"/>
        <v>0</v>
      </c>
      <c r="P25" s="33">
        <v>136</v>
      </c>
      <c r="Q25" s="35">
        <v>28462.16</v>
      </c>
      <c r="R25" s="35">
        <v>28462.16</v>
      </c>
      <c r="S25" s="39">
        <f t="shared" si="3"/>
        <v>0</v>
      </c>
    </row>
    <row r="26" spans="1:19" s="37" customFormat="1" ht="20.25" customHeight="1">
      <c r="A26" s="38">
        <f t="shared" si="5"/>
        <v>12</v>
      </c>
      <c r="B26" s="29" t="s">
        <v>56</v>
      </c>
      <c r="C26" s="30" t="s">
        <v>45</v>
      </c>
      <c r="D26" s="31">
        <v>3</v>
      </c>
      <c r="E26" s="32">
        <f t="shared" si="0"/>
        <v>2094</v>
      </c>
      <c r="F26" s="33">
        <v>1958</v>
      </c>
      <c r="G26" s="33">
        <v>0</v>
      </c>
      <c r="H26" s="33">
        <v>0</v>
      </c>
      <c r="I26" s="32">
        <f t="shared" si="1"/>
        <v>1958</v>
      </c>
      <c r="J26" s="34">
        <v>0</v>
      </c>
      <c r="K26" s="32">
        <f t="shared" si="4"/>
        <v>1958</v>
      </c>
      <c r="L26" s="33">
        <v>0</v>
      </c>
      <c r="M26" s="33">
        <v>0</v>
      </c>
      <c r="N26" s="33">
        <v>0</v>
      </c>
      <c r="O26" s="32">
        <f t="shared" si="2"/>
        <v>0</v>
      </c>
      <c r="P26" s="33">
        <v>136</v>
      </c>
      <c r="Q26" s="35">
        <v>28462.16</v>
      </c>
      <c r="R26" s="35">
        <v>28462.16</v>
      </c>
      <c r="S26" s="39">
        <f t="shared" si="3"/>
        <v>0</v>
      </c>
    </row>
    <row r="27" spans="1:19" s="37" customFormat="1" ht="20.25" customHeight="1">
      <c r="A27" s="38">
        <f t="shared" si="5"/>
        <v>13</v>
      </c>
      <c r="B27" s="29" t="s">
        <v>57</v>
      </c>
      <c r="C27" s="30" t="s">
        <v>45</v>
      </c>
      <c r="D27" s="31">
        <v>3</v>
      </c>
      <c r="E27" s="32">
        <f t="shared" si="0"/>
        <v>2094</v>
      </c>
      <c r="F27" s="33">
        <v>1958</v>
      </c>
      <c r="G27" s="33">
        <v>0</v>
      </c>
      <c r="H27" s="33">
        <v>0</v>
      </c>
      <c r="I27" s="32">
        <f t="shared" si="1"/>
        <v>1958</v>
      </c>
      <c r="J27" s="34">
        <v>0</v>
      </c>
      <c r="K27" s="32">
        <f t="shared" si="4"/>
        <v>1958</v>
      </c>
      <c r="L27" s="33">
        <v>0</v>
      </c>
      <c r="M27" s="33">
        <v>0</v>
      </c>
      <c r="N27" s="33">
        <v>0</v>
      </c>
      <c r="O27" s="32">
        <f t="shared" si="2"/>
        <v>0</v>
      </c>
      <c r="P27" s="33">
        <v>136</v>
      </c>
      <c r="Q27" s="35">
        <v>28462.16</v>
      </c>
      <c r="R27" s="35">
        <v>28462.16</v>
      </c>
      <c r="S27" s="39">
        <f t="shared" si="3"/>
        <v>0</v>
      </c>
    </row>
    <row r="28" spans="1:19" s="37" customFormat="1" ht="20.25" customHeight="1">
      <c r="A28" s="38">
        <f t="shared" si="5"/>
        <v>14</v>
      </c>
      <c r="B28" s="29" t="s">
        <v>58</v>
      </c>
      <c r="C28" s="30" t="s">
        <v>45</v>
      </c>
      <c r="D28" s="31">
        <v>3</v>
      </c>
      <c r="E28" s="32">
        <f t="shared" si="0"/>
        <v>2094</v>
      </c>
      <c r="F28" s="33">
        <v>1958</v>
      </c>
      <c r="G28" s="33">
        <v>0</v>
      </c>
      <c r="H28" s="33">
        <v>0</v>
      </c>
      <c r="I28" s="32">
        <f t="shared" si="1"/>
        <v>1958</v>
      </c>
      <c r="J28" s="34">
        <v>0</v>
      </c>
      <c r="K28" s="32">
        <f t="shared" si="4"/>
        <v>1958</v>
      </c>
      <c r="L28" s="33">
        <v>0</v>
      </c>
      <c r="M28" s="33">
        <v>0</v>
      </c>
      <c r="N28" s="33">
        <v>0</v>
      </c>
      <c r="O28" s="32">
        <f t="shared" si="2"/>
        <v>0</v>
      </c>
      <c r="P28" s="33">
        <v>136</v>
      </c>
      <c r="Q28" s="35">
        <v>28462.16</v>
      </c>
      <c r="R28" s="35">
        <v>28462.16</v>
      </c>
      <c r="S28" s="39">
        <f t="shared" si="3"/>
        <v>0</v>
      </c>
    </row>
    <row r="29" spans="1:19" s="37" customFormat="1" ht="20.25" customHeight="1">
      <c r="A29" s="38">
        <f t="shared" si="5"/>
        <v>15</v>
      </c>
      <c r="B29" s="29" t="s">
        <v>59</v>
      </c>
      <c r="C29" s="30" t="s">
        <v>45</v>
      </c>
      <c r="D29" s="31">
        <v>3</v>
      </c>
      <c r="E29" s="32">
        <f t="shared" si="0"/>
        <v>2094</v>
      </c>
      <c r="F29" s="33">
        <v>1958</v>
      </c>
      <c r="G29" s="33">
        <v>0</v>
      </c>
      <c r="H29" s="33">
        <v>0</v>
      </c>
      <c r="I29" s="32">
        <f t="shared" si="1"/>
        <v>1958</v>
      </c>
      <c r="J29" s="34">
        <v>0</v>
      </c>
      <c r="K29" s="32">
        <f t="shared" si="4"/>
        <v>1958</v>
      </c>
      <c r="L29" s="33">
        <v>0</v>
      </c>
      <c r="M29" s="33">
        <v>0</v>
      </c>
      <c r="N29" s="33">
        <v>0</v>
      </c>
      <c r="O29" s="32">
        <f t="shared" si="2"/>
        <v>0</v>
      </c>
      <c r="P29" s="33">
        <v>136</v>
      </c>
      <c r="Q29" s="35">
        <v>28462.16</v>
      </c>
      <c r="R29" s="35">
        <v>28462.16</v>
      </c>
      <c r="S29" s="39">
        <f t="shared" si="3"/>
        <v>0</v>
      </c>
    </row>
    <row r="30" spans="1:19" s="37" customFormat="1" ht="20.25" customHeight="1">
      <c r="A30" s="38">
        <f t="shared" si="5"/>
        <v>16</v>
      </c>
      <c r="B30" s="29" t="s">
        <v>60</v>
      </c>
      <c r="C30" s="30" t="s">
        <v>45</v>
      </c>
      <c r="D30" s="31">
        <v>3</v>
      </c>
      <c r="E30" s="32">
        <f t="shared" si="0"/>
        <v>2094</v>
      </c>
      <c r="F30" s="33">
        <v>1958</v>
      </c>
      <c r="G30" s="33">
        <v>0</v>
      </c>
      <c r="H30" s="33">
        <v>0</v>
      </c>
      <c r="I30" s="32">
        <f t="shared" si="1"/>
        <v>1958</v>
      </c>
      <c r="J30" s="34">
        <v>0</v>
      </c>
      <c r="K30" s="32">
        <f t="shared" si="4"/>
        <v>1958</v>
      </c>
      <c r="L30" s="33">
        <v>0</v>
      </c>
      <c r="M30" s="33">
        <v>0</v>
      </c>
      <c r="N30" s="33">
        <v>0</v>
      </c>
      <c r="O30" s="32">
        <f t="shared" si="2"/>
        <v>0</v>
      </c>
      <c r="P30" s="33">
        <v>136</v>
      </c>
      <c r="Q30" s="35">
        <v>28462.16</v>
      </c>
      <c r="R30" s="35">
        <v>28462.16</v>
      </c>
      <c r="S30" s="39">
        <f t="shared" si="3"/>
        <v>0</v>
      </c>
    </row>
    <row r="31" spans="1:19" s="37" customFormat="1" ht="20.25" customHeight="1">
      <c r="A31" s="38">
        <f t="shared" si="5"/>
        <v>17</v>
      </c>
      <c r="B31" s="29" t="s">
        <v>61</v>
      </c>
      <c r="C31" s="30" t="s">
        <v>45</v>
      </c>
      <c r="D31" s="31">
        <v>3</v>
      </c>
      <c r="E31" s="32">
        <f t="shared" si="0"/>
        <v>2094</v>
      </c>
      <c r="F31" s="33">
        <v>1958</v>
      </c>
      <c r="G31" s="33">
        <v>0</v>
      </c>
      <c r="H31" s="33">
        <v>0</v>
      </c>
      <c r="I31" s="32">
        <f t="shared" si="1"/>
        <v>1958</v>
      </c>
      <c r="J31" s="34">
        <v>0</v>
      </c>
      <c r="K31" s="32">
        <f t="shared" si="4"/>
        <v>1958</v>
      </c>
      <c r="L31" s="33">
        <v>0</v>
      </c>
      <c r="M31" s="33">
        <v>0</v>
      </c>
      <c r="N31" s="33">
        <v>0</v>
      </c>
      <c r="O31" s="32">
        <f t="shared" si="2"/>
        <v>0</v>
      </c>
      <c r="P31" s="33">
        <v>136</v>
      </c>
      <c r="Q31" s="35">
        <v>28462.16</v>
      </c>
      <c r="R31" s="35">
        <v>28462.16</v>
      </c>
      <c r="S31" s="39">
        <f t="shared" si="3"/>
        <v>0</v>
      </c>
    </row>
    <row r="32" spans="1:19" s="37" customFormat="1" ht="20.25" customHeight="1">
      <c r="A32" s="38">
        <f t="shared" si="5"/>
        <v>18</v>
      </c>
      <c r="B32" s="29" t="s">
        <v>62</v>
      </c>
      <c r="C32" s="30" t="s">
        <v>45</v>
      </c>
      <c r="D32" s="31">
        <v>3</v>
      </c>
      <c r="E32" s="32">
        <f t="shared" si="0"/>
        <v>2094</v>
      </c>
      <c r="F32" s="33">
        <v>1958</v>
      </c>
      <c r="G32" s="33">
        <v>0</v>
      </c>
      <c r="H32" s="33">
        <v>0</v>
      </c>
      <c r="I32" s="32">
        <f t="shared" si="1"/>
        <v>1958</v>
      </c>
      <c r="J32" s="34">
        <v>0</v>
      </c>
      <c r="K32" s="32">
        <f t="shared" si="4"/>
        <v>1958</v>
      </c>
      <c r="L32" s="33">
        <v>0</v>
      </c>
      <c r="M32" s="33">
        <v>0</v>
      </c>
      <c r="N32" s="33">
        <v>0</v>
      </c>
      <c r="O32" s="32">
        <f t="shared" si="2"/>
        <v>0</v>
      </c>
      <c r="P32" s="33">
        <v>136</v>
      </c>
      <c r="Q32" s="35">
        <v>28462.16</v>
      </c>
      <c r="R32" s="35">
        <v>28462.16</v>
      </c>
      <c r="S32" s="39">
        <f t="shared" si="3"/>
        <v>0</v>
      </c>
    </row>
    <row r="33" spans="1:19" s="37" customFormat="1" ht="20.25" customHeight="1">
      <c r="A33" s="38">
        <f t="shared" si="5"/>
        <v>19</v>
      </c>
      <c r="B33" s="29" t="s">
        <v>63</v>
      </c>
      <c r="C33" s="30" t="s">
        <v>45</v>
      </c>
      <c r="D33" s="31">
        <v>3</v>
      </c>
      <c r="E33" s="32">
        <f t="shared" si="0"/>
        <v>2094</v>
      </c>
      <c r="F33" s="33">
        <v>1958</v>
      </c>
      <c r="G33" s="33">
        <v>0</v>
      </c>
      <c r="H33" s="33">
        <v>0</v>
      </c>
      <c r="I33" s="32">
        <f t="shared" si="1"/>
        <v>1958</v>
      </c>
      <c r="J33" s="34">
        <v>0</v>
      </c>
      <c r="K33" s="32">
        <f t="shared" si="4"/>
        <v>1958</v>
      </c>
      <c r="L33" s="33">
        <v>0</v>
      </c>
      <c r="M33" s="33">
        <v>0</v>
      </c>
      <c r="N33" s="33">
        <v>0</v>
      </c>
      <c r="O33" s="32">
        <f t="shared" si="2"/>
        <v>0</v>
      </c>
      <c r="P33" s="33">
        <v>136</v>
      </c>
      <c r="Q33" s="35">
        <v>28462.16</v>
      </c>
      <c r="R33" s="35">
        <v>28462.16</v>
      </c>
      <c r="S33" s="39">
        <f t="shared" si="3"/>
        <v>0</v>
      </c>
    </row>
    <row r="34" spans="1:19" s="37" customFormat="1" ht="20.25" customHeight="1">
      <c r="A34" s="38">
        <f t="shared" si="5"/>
        <v>20</v>
      </c>
      <c r="B34" s="29" t="s">
        <v>64</v>
      </c>
      <c r="C34" s="30" t="s">
        <v>45</v>
      </c>
      <c r="D34" s="31">
        <v>3</v>
      </c>
      <c r="E34" s="32">
        <f t="shared" si="0"/>
        <v>3006</v>
      </c>
      <c r="F34" s="33">
        <v>1958</v>
      </c>
      <c r="G34" s="33">
        <v>912</v>
      </c>
      <c r="H34" s="33">
        <v>0</v>
      </c>
      <c r="I34" s="32">
        <f t="shared" si="1"/>
        <v>2870</v>
      </c>
      <c r="J34" s="34">
        <v>0</v>
      </c>
      <c r="K34" s="32">
        <f t="shared" si="4"/>
        <v>2870</v>
      </c>
      <c r="L34" s="33">
        <v>0</v>
      </c>
      <c r="M34" s="33">
        <v>0</v>
      </c>
      <c r="N34" s="33">
        <v>0</v>
      </c>
      <c r="O34" s="32">
        <f t="shared" si="2"/>
        <v>0</v>
      </c>
      <c r="P34" s="33">
        <v>136</v>
      </c>
      <c r="Q34" s="35">
        <v>28462.16</v>
      </c>
      <c r="R34" s="35">
        <v>28462.16</v>
      </c>
      <c r="S34" s="39">
        <f t="shared" si="3"/>
        <v>0</v>
      </c>
    </row>
    <row r="35" spans="1:19" s="37" customFormat="1" ht="20.25" customHeight="1">
      <c r="A35" s="38">
        <f t="shared" si="5"/>
        <v>21</v>
      </c>
      <c r="B35" s="29" t="s">
        <v>65</v>
      </c>
      <c r="C35" s="30" t="s">
        <v>45</v>
      </c>
      <c r="D35" s="31">
        <v>3</v>
      </c>
      <c r="E35" s="32">
        <f t="shared" si="0"/>
        <v>2094</v>
      </c>
      <c r="F35" s="33">
        <v>1958</v>
      </c>
      <c r="G35" s="33">
        <v>0</v>
      </c>
      <c r="H35" s="33">
        <v>0</v>
      </c>
      <c r="I35" s="32">
        <f t="shared" si="1"/>
        <v>1958</v>
      </c>
      <c r="J35" s="34">
        <v>0</v>
      </c>
      <c r="K35" s="32">
        <f t="shared" si="4"/>
        <v>1958</v>
      </c>
      <c r="L35" s="33">
        <v>0</v>
      </c>
      <c r="M35" s="33">
        <v>0</v>
      </c>
      <c r="N35" s="33">
        <v>0</v>
      </c>
      <c r="O35" s="32">
        <f t="shared" si="2"/>
        <v>0</v>
      </c>
      <c r="P35" s="33">
        <v>136</v>
      </c>
      <c r="Q35" s="35">
        <v>28462.16</v>
      </c>
      <c r="R35" s="35">
        <v>28462.16</v>
      </c>
      <c r="S35" s="39">
        <f t="shared" si="3"/>
        <v>0</v>
      </c>
    </row>
    <row r="36" spans="1:19" s="37" customFormat="1" ht="20.25" customHeight="1">
      <c r="A36" s="38">
        <f t="shared" si="5"/>
        <v>22</v>
      </c>
      <c r="B36" s="29" t="s">
        <v>66</v>
      </c>
      <c r="C36" s="30" t="s">
        <v>45</v>
      </c>
      <c r="D36" s="31">
        <v>3</v>
      </c>
      <c r="E36" s="32">
        <f t="shared" si="0"/>
        <v>2094</v>
      </c>
      <c r="F36" s="33">
        <v>1958</v>
      </c>
      <c r="G36" s="33">
        <v>0</v>
      </c>
      <c r="H36" s="33">
        <v>0</v>
      </c>
      <c r="I36" s="32">
        <f t="shared" si="1"/>
        <v>1958</v>
      </c>
      <c r="J36" s="34">
        <v>0</v>
      </c>
      <c r="K36" s="32">
        <f t="shared" si="4"/>
        <v>1958</v>
      </c>
      <c r="L36" s="33">
        <v>0</v>
      </c>
      <c r="M36" s="33">
        <v>0</v>
      </c>
      <c r="N36" s="33">
        <v>0</v>
      </c>
      <c r="O36" s="32">
        <f t="shared" si="2"/>
        <v>0</v>
      </c>
      <c r="P36" s="33">
        <v>136</v>
      </c>
      <c r="Q36" s="35">
        <v>28462.16</v>
      </c>
      <c r="R36" s="35">
        <v>28462.16</v>
      </c>
      <c r="S36" s="39">
        <f t="shared" si="3"/>
        <v>0</v>
      </c>
    </row>
    <row r="37" spans="1:19" s="37" customFormat="1" ht="20.25" customHeight="1">
      <c r="A37" s="38">
        <f t="shared" si="5"/>
        <v>23</v>
      </c>
      <c r="B37" s="29" t="s">
        <v>67</v>
      </c>
      <c r="C37" s="30" t="s">
        <v>45</v>
      </c>
      <c r="D37" s="31">
        <v>3</v>
      </c>
      <c r="E37" s="32">
        <f t="shared" si="0"/>
        <v>2494</v>
      </c>
      <c r="F37" s="33">
        <v>1958</v>
      </c>
      <c r="G37" s="33">
        <v>0</v>
      </c>
      <c r="H37" s="33">
        <v>400</v>
      </c>
      <c r="I37" s="32">
        <f t="shared" si="1"/>
        <v>2358</v>
      </c>
      <c r="J37" s="34">
        <v>0</v>
      </c>
      <c r="K37" s="32">
        <f t="shared" si="4"/>
        <v>2358</v>
      </c>
      <c r="L37" s="33">
        <v>0</v>
      </c>
      <c r="M37" s="33">
        <v>0</v>
      </c>
      <c r="N37" s="33">
        <v>0</v>
      </c>
      <c r="O37" s="32">
        <f t="shared" si="2"/>
        <v>0</v>
      </c>
      <c r="P37" s="33">
        <v>136</v>
      </c>
      <c r="Q37" s="35">
        <v>28462.16</v>
      </c>
      <c r="R37" s="35">
        <v>28462.16</v>
      </c>
      <c r="S37" s="39">
        <f t="shared" si="3"/>
        <v>0</v>
      </c>
    </row>
    <row r="38" spans="1:19" s="37" customFormat="1" ht="20.25" customHeight="1">
      <c r="A38" s="38">
        <f t="shared" si="5"/>
        <v>24</v>
      </c>
      <c r="B38" s="29" t="s">
        <v>68</v>
      </c>
      <c r="C38" s="30" t="s">
        <v>45</v>
      </c>
      <c r="D38" s="31">
        <v>3</v>
      </c>
      <c r="E38" s="32">
        <f t="shared" si="0"/>
        <v>2094</v>
      </c>
      <c r="F38" s="33">
        <v>1958</v>
      </c>
      <c r="G38" s="33">
        <v>0</v>
      </c>
      <c r="H38" s="33">
        <v>0</v>
      </c>
      <c r="I38" s="32">
        <f t="shared" si="1"/>
        <v>1958</v>
      </c>
      <c r="J38" s="34">
        <v>0</v>
      </c>
      <c r="K38" s="32">
        <f t="shared" si="4"/>
        <v>1958</v>
      </c>
      <c r="L38" s="33">
        <v>0</v>
      </c>
      <c r="M38" s="33">
        <v>0</v>
      </c>
      <c r="N38" s="33">
        <v>0</v>
      </c>
      <c r="O38" s="32">
        <f t="shared" si="2"/>
        <v>0</v>
      </c>
      <c r="P38" s="33">
        <v>136</v>
      </c>
      <c r="Q38" s="35">
        <v>28462.16</v>
      </c>
      <c r="R38" s="35">
        <v>28462.16</v>
      </c>
      <c r="S38" s="39">
        <f t="shared" si="3"/>
        <v>0</v>
      </c>
    </row>
    <row r="39" spans="1:19" s="37" customFormat="1" ht="20.25" customHeight="1">
      <c r="A39" s="38">
        <f t="shared" si="5"/>
        <v>25</v>
      </c>
      <c r="B39" s="29" t="s">
        <v>69</v>
      </c>
      <c r="C39" s="30" t="s">
        <v>45</v>
      </c>
      <c r="D39" s="31">
        <v>3</v>
      </c>
      <c r="E39" s="32">
        <f t="shared" si="0"/>
        <v>2094</v>
      </c>
      <c r="F39" s="33">
        <v>1958</v>
      </c>
      <c r="G39" s="33">
        <v>0</v>
      </c>
      <c r="H39" s="33">
        <v>0</v>
      </c>
      <c r="I39" s="32">
        <f t="shared" si="1"/>
        <v>1958</v>
      </c>
      <c r="J39" s="34">
        <v>0</v>
      </c>
      <c r="K39" s="32">
        <f t="shared" si="4"/>
        <v>1958</v>
      </c>
      <c r="L39" s="33">
        <v>0</v>
      </c>
      <c r="M39" s="33">
        <v>0</v>
      </c>
      <c r="N39" s="33">
        <v>0</v>
      </c>
      <c r="O39" s="32">
        <f t="shared" si="2"/>
        <v>0</v>
      </c>
      <c r="P39" s="33">
        <v>136</v>
      </c>
      <c r="Q39" s="35">
        <v>28462.16</v>
      </c>
      <c r="R39" s="35">
        <v>28462.16</v>
      </c>
      <c r="S39" s="39">
        <f t="shared" si="3"/>
        <v>0</v>
      </c>
    </row>
    <row r="40" spans="1:19" s="37" customFormat="1" ht="20.25" customHeight="1">
      <c r="A40" s="38">
        <f t="shared" si="5"/>
        <v>26</v>
      </c>
      <c r="B40" s="29" t="s">
        <v>70</v>
      </c>
      <c r="C40" s="30" t="s">
        <v>45</v>
      </c>
      <c r="D40" s="31">
        <v>3</v>
      </c>
      <c r="E40" s="32">
        <f t="shared" si="0"/>
        <v>2094</v>
      </c>
      <c r="F40" s="33">
        <v>1958</v>
      </c>
      <c r="G40" s="33">
        <v>0</v>
      </c>
      <c r="H40" s="33">
        <v>0</v>
      </c>
      <c r="I40" s="32">
        <f t="shared" si="1"/>
        <v>1958</v>
      </c>
      <c r="J40" s="34">
        <v>0</v>
      </c>
      <c r="K40" s="32">
        <f t="shared" si="4"/>
        <v>1958</v>
      </c>
      <c r="L40" s="33">
        <v>0</v>
      </c>
      <c r="M40" s="33">
        <v>0</v>
      </c>
      <c r="N40" s="33">
        <v>0</v>
      </c>
      <c r="O40" s="32">
        <f t="shared" si="2"/>
        <v>0</v>
      </c>
      <c r="P40" s="33">
        <v>136</v>
      </c>
      <c r="Q40" s="35">
        <v>28462.16</v>
      </c>
      <c r="R40" s="35">
        <v>28462.16</v>
      </c>
      <c r="S40" s="39">
        <f t="shared" si="3"/>
        <v>0</v>
      </c>
    </row>
    <row r="41" spans="1:19" s="37" customFormat="1" ht="20.25" customHeight="1">
      <c r="A41" s="38">
        <f t="shared" si="5"/>
        <v>27</v>
      </c>
      <c r="B41" s="29" t="s">
        <v>71</v>
      </c>
      <c r="C41" s="30" t="s">
        <v>45</v>
      </c>
      <c r="D41" s="31">
        <v>3</v>
      </c>
      <c r="E41" s="32">
        <f t="shared" si="0"/>
        <v>2094</v>
      </c>
      <c r="F41" s="33">
        <v>1958</v>
      </c>
      <c r="G41" s="33">
        <v>0</v>
      </c>
      <c r="H41" s="33">
        <v>0</v>
      </c>
      <c r="I41" s="32">
        <f t="shared" si="1"/>
        <v>1958</v>
      </c>
      <c r="J41" s="34">
        <v>0</v>
      </c>
      <c r="K41" s="32">
        <f t="shared" si="4"/>
        <v>1958</v>
      </c>
      <c r="L41" s="33">
        <v>0</v>
      </c>
      <c r="M41" s="33">
        <v>0</v>
      </c>
      <c r="N41" s="33">
        <v>0</v>
      </c>
      <c r="O41" s="32">
        <f t="shared" si="2"/>
        <v>0</v>
      </c>
      <c r="P41" s="33">
        <v>136</v>
      </c>
      <c r="Q41" s="35">
        <v>28462.16</v>
      </c>
      <c r="R41" s="35">
        <v>28462.16</v>
      </c>
      <c r="S41" s="39">
        <f t="shared" si="3"/>
        <v>0</v>
      </c>
    </row>
    <row r="42" spans="1:19" s="37" customFormat="1" ht="20.25" customHeight="1">
      <c r="A42" s="38">
        <f t="shared" si="5"/>
        <v>28</v>
      </c>
      <c r="B42" s="29" t="s">
        <v>72</v>
      </c>
      <c r="C42" s="30" t="s">
        <v>45</v>
      </c>
      <c r="D42" s="31">
        <v>3</v>
      </c>
      <c r="E42" s="32">
        <f t="shared" si="0"/>
        <v>3006</v>
      </c>
      <c r="F42" s="33">
        <v>1958</v>
      </c>
      <c r="G42" s="33">
        <v>912</v>
      </c>
      <c r="H42" s="33">
        <v>0</v>
      </c>
      <c r="I42" s="32">
        <f t="shared" si="1"/>
        <v>2870</v>
      </c>
      <c r="J42" s="34">
        <v>0</v>
      </c>
      <c r="K42" s="32">
        <f t="shared" si="4"/>
        <v>2870</v>
      </c>
      <c r="L42" s="33">
        <v>0</v>
      </c>
      <c r="M42" s="33">
        <v>0</v>
      </c>
      <c r="N42" s="33">
        <v>0</v>
      </c>
      <c r="O42" s="32">
        <f t="shared" si="2"/>
        <v>0</v>
      </c>
      <c r="P42" s="33">
        <v>136</v>
      </c>
      <c r="Q42" s="35">
        <v>28462.16</v>
      </c>
      <c r="R42" s="35">
        <v>28462.16</v>
      </c>
      <c r="S42" s="39">
        <f t="shared" si="3"/>
        <v>0</v>
      </c>
    </row>
    <row r="43" spans="1:19" s="37" customFormat="1" ht="20.25" customHeight="1">
      <c r="A43" s="38">
        <f t="shared" si="5"/>
        <v>29</v>
      </c>
      <c r="B43" s="29" t="s">
        <v>73</v>
      </c>
      <c r="C43" s="30" t="s">
        <v>45</v>
      </c>
      <c r="D43" s="31">
        <v>3</v>
      </c>
      <c r="E43" s="32">
        <f t="shared" si="0"/>
        <v>2094</v>
      </c>
      <c r="F43" s="33">
        <v>1958</v>
      </c>
      <c r="G43" s="33">
        <v>0</v>
      </c>
      <c r="H43" s="33">
        <v>0</v>
      </c>
      <c r="I43" s="32">
        <f t="shared" si="1"/>
        <v>1958</v>
      </c>
      <c r="J43" s="34">
        <v>0</v>
      </c>
      <c r="K43" s="32">
        <f t="shared" si="4"/>
        <v>1958</v>
      </c>
      <c r="L43" s="33">
        <v>0</v>
      </c>
      <c r="M43" s="33">
        <v>0</v>
      </c>
      <c r="N43" s="33">
        <v>0</v>
      </c>
      <c r="O43" s="32">
        <f t="shared" si="2"/>
        <v>0</v>
      </c>
      <c r="P43" s="33">
        <v>136</v>
      </c>
      <c r="Q43" s="35">
        <v>28462.16</v>
      </c>
      <c r="R43" s="35">
        <v>28462.16</v>
      </c>
      <c r="S43" s="39">
        <f t="shared" si="3"/>
        <v>0</v>
      </c>
    </row>
    <row r="44" spans="1:19" s="37" customFormat="1" ht="20.25" customHeight="1">
      <c r="A44" s="38">
        <f t="shared" si="5"/>
        <v>30</v>
      </c>
      <c r="B44" s="29" t="s">
        <v>74</v>
      </c>
      <c r="C44" s="30" t="s">
        <v>45</v>
      </c>
      <c r="D44" s="31">
        <v>3</v>
      </c>
      <c r="E44" s="32">
        <f t="shared" si="0"/>
        <v>2094</v>
      </c>
      <c r="F44" s="33">
        <v>1958</v>
      </c>
      <c r="G44" s="33">
        <v>0</v>
      </c>
      <c r="H44" s="33">
        <v>0</v>
      </c>
      <c r="I44" s="32">
        <f t="shared" si="1"/>
        <v>1958</v>
      </c>
      <c r="J44" s="34">
        <v>0</v>
      </c>
      <c r="K44" s="32">
        <f t="shared" si="4"/>
        <v>1958</v>
      </c>
      <c r="L44" s="33">
        <v>0</v>
      </c>
      <c r="M44" s="33">
        <v>0</v>
      </c>
      <c r="N44" s="33">
        <v>0</v>
      </c>
      <c r="O44" s="32">
        <f t="shared" si="2"/>
        <v>0</v>
      </c>
      <c r="P44" s="33">
        <v>136</v>
      </c>
      <c r="Q44" s="35">
        <v>28462.16</v>
      </c>
      <c r="R44" s="35">
        <v>28462.16</v>
      </c>
      <c r="S44" s="39">
        <f t="shared" si="3"/>
        <v>0</v>
      </c>
    </row>
    <row r="45" spans="1:19" s="37" customFormat="1" ht="20.25" customHeight="1">
      <c r="A45" s="38">
        <f t="shared" si="5"/>
        <v>31</v>
      </c>
      <c r="B45" s="29" t="s">
        <v>75</v>
      </c>
      <c r="C45" s="30" t="s">
        <v>45</v>
      </c>
      <c r="D45" s="31">
        <v>3</v>
      </c>
      <c r="E45" s="32">
        <f t="shared" si="0"/>
        <v>2094</v>
      </c>
      <c r="F45" s="33">
        <v>1958</v>
      </c>
      <c r="G45" s="33">
        <v>0</v>
      </c>
      <c r="H45" s="33">
        <v>0</v>
      </c>
      <c r="I45" s="32">
        <f t="shared" si="1"/>
        <v>1958</v>
      </c>
      <c r="J45" s="34">
        <v>0</v>
      </c>
      <c r="K45" s="32">
        <f t="shared" si="4"/>
        <v>1958</v>
      </c>
      <c r="L45" s="33">
        <v>0</v>
      </c>
      <c r="M45" s="33">
        <v>0</v>
      </c>
      <c r="N45" s="33">
        <v>0</v>
      </c>
      <c r="O45" s="32">
        <f t="shared" si="2"/>
        <v>0</v>
      </c>
      <c r="P45" s="33">
        <v>136</v>
      </c>
      <c r="Q45" s="35">
        <v>28462.16</v>
      </c>
      <c r="R45" s="35">
        <v>28462.16</v>
      </c>
      <c r="S45" s="39">
        <f t="shared" si="3"/>
        <v>0</v>
      </c>
    </row>
    <row r="46" spans="1:19" s="37" customFormat="1" ht="20.25" customHeight="1">
      <c r="A46" s="38">
        <f t="shared" si="5"/>
        <v>32</v>
      </c>
      <c r="B46" s="29" t="s">
        <v>76</v>
      </c>
      <c r="C46" s="30" t="s">
        <v>45</v>
      </c>
      <c r="D46" s="31">
        <v>3</v>
      </c>
      <c r="E46" s="32">
        <f t="shared" si="0"/>
        <v>2494</v>
      </c>
      <c r="F46" s="33">
        <v>1958</v>
      </c>
      <c r="G46" s="33">
        <v>0</v>
      </c>
      <c r="H46" s="33">
        <v>400</v>
      </c>
      <c r="I46" s="32">
        <f t="shared" si="1"/>
        <v>2358</v>
      </c>
      <c r="J46" s="34">
        <v>0</v>
      </c>
      <c r="K46" s="32">
        <f t="shared" si="4"/>
        <v>2358</v>
      </c>
      <c r="L46" s="33">
        <v>0</v>
      </c>
      <c r="M46" s="33">
        <v>0</v>
      </c>
      <c r="N46" s="33">
        <v>0</v>
      </c>
      <c r="O46" s="32">
        <f t="shared" si="2"/>
        <v>0</v>
      </c>
      <c r="P46" s="33">
        <v>136</v>
      </c>
      <c r="Q46" s="35">
        <v>28462.16</v>
      </c>
      <c r="R46" s="35">
        <v>28462.16</v>
      </c>
      <c r="S46" s="39">
        <f t="shared" si="3"/>
        <v>0</v>
      </c>
    </row>
    <row r="47" spans="1:19" s="37" customFormat="1" ht="20.25" customHeight="1">
      <c r="A47" s="38">
        <f t="shared" si="5"/>
        <v>33</v>
      </c>
      <c r="B47" s="29" t="s">
        <v>77</v>
      </c>
      <c r="C47" s="30" t="s">
        <v>45</v>
      </c>
      <c r="D47" s="31">
        <v>3</v>
      </c>
      <c r="E47" s="32">
        <f aca="true" t="shared" si="6" ref="E47:E78">IF(D47:D119=7,0,(K47+O47+P47))</f>
        <v>2494</v>
      </c>
      <c r="F47" s="33">
        <v>1958</v>
      </c>
      <c r="G47" s="33">
        <v>0</v>
      </c>
      <c r="H47" s="33">
        <v>400</v>
      </c>
      <c r="I47" s="32">
        <f aca="true" t="shared" si="7" ref="I47:I78">SUM(F47:H47)</f>
        <v>2358</v>
      </c>
      <c r="J47" s="34">
        <v>0</v>
      </c>
      <c r="K47" s="32">
        <f t="shared" si="4"/>
        <v>2358</v>
      </c>
      <c r="L47" s="33">
        <v>0</v>
      </c>
      <c r="M47" s="33">
        <v>0</v>
      </c>
      <c r="N47" s="33">
        <v>0</v>
      </c>
      <c r="O47" s="32">
        <f t="shared" si="2"/>
        <v>0</v>
      </c>
      <c r="P47" s="33">
        <v>136</v>
      </c>
      <c r="Q47" s="35">
        <v>28462.16</v>
      </c>
      <c r="R47" s="35">
        <v>28462.16</v>
      </c>
      <c r="S47" s="39">
        <f t="shared" si="3"/>
        <v>0</v>
      </c>
    </row>
    <row r="48" spans="1:19" s="37" customFormat="1" ht="20.25" customHeight="1">
      <c r="A48" s="38">
        <f t="shared" si="5"/>
        <v>34</v>
      </c>
      <c r="B48" s="29" t="s">
        <v>78</v>
      </c>
      <c r="C48" s="30" t="s">
        <v>45</v>
      </c>
      <c r="D48" s="31">
        <v>3</v>
      </c>
      <c r="E48" s="32">
        <f t="shared" si="6"/>
        <v>2094</v>
      </c>
      <c r="F48" s="33">
        <v>1958</v>
      </c>
      <c r="G48" s="33">
        <v>0</v>
      </c>
      <c r="H48" s="33">
        <v>0</v>
      </c>
      <c r="I48" s="32">
        <f t="shared" si="7"/>
        <v>1958</v>
      </c>
      <c r="J48" s="34">
        <v>0</v>
      </c>
      <c r="K48" s="32">
        <f t="shared" si="4"/>
        <v>1958</v>
      </c>
      <c r="L48" s="33">
        <v>0</v>
      </c>
      <c r="M48" s="33">
        <v>0</v>
      </c>
      <c r="N48" s="33">
        <v>0</v>
      </c>
      <c r="O48" s="32">
        <f t="shared" si="2"/>
        <v>0</v>
      </c>
      <c r="P48" s="33">
        <v>136</v>
      </c>
      <c r="Q48" s="35">
        <v>28462.16</v>
      </c>
      <c r="R48" s="35">
        <v>28462.16</v>
      </c>
      <c r="S48" s="39">
        <f t="shared" si="3"/>
        <v>0</v>
      </c>
    </row>
    <row r="49" spans="1:19" s="37" customFormat="1" ht="20.25" customHeight="1">
      <c r="A49" s="38">
        <f t="shared" si="5"/>
        <v>35</v>
      </c>
      <c r="B49" s="29" t="s">
        <v>79</v>
      </c>
      <c r="C49" s="30" t="s">
        <v>45</v>
      </c>
      <c r="D49" s="31">
        <v>3</v>
      </c>
      <c r="E49" s="32">
        <f t="shared" si="6"/>
        <v>2094</v>
      </c>
      <c r="F49" s="33">
        <v>1958</v>
      </c>
      <c r="G49" s="33">
        <v>0</v>
      </c>
      <c r="H49" s="33">
        <v>0</v>
      </c>
      <c r="I49" s="32">
        <f t="shared" si="7"/>
        <v>1958</v>
      </c>
      <c r="J49" s="34">
        <v>0</v>
      </c>
      <c r="K49" s="32">
        <f t="shared" si="4"/>
        <v>1958</v>
      </c>
      <c r="L49" s="33">
        <v>0</v>
      </c>
      <c r="M49" s="33">
        <v>0</v>
      </c>
      <c r="N49" s="33">
        <v>0</v>
      </c>
      <c r="O49" s="32">
        <f t="shared" si="2"/>
        <v>0</v>
      </c>
      <c r="P49" s="33">
        <v>136</v>
      </c>
      <c r="Q49" s="35">
        <v>28462.16</v>
      </c>
      <c r="R49" s="35">
        <v>28462.16</v>
      </c>
      <c r="S49" s="39">
        <f t="shared" si="3"/>
        <v>0</v>
      </c>
    </row>
    <row r="50" spans="1:19" s="37" customFormat="1" ht="20.25" customHeight="1">
      <c r="A50" s="38">
        <f t="shared" si="5"/>
        <v>36</v>
      </c>
      <c r="B50" s="29" t="s">
        <v>80</v>
      </c>
      <c r="C50" s="30" t="s">
        <v>45</v>
      </c>
      <c r="D50" s="31">
        <v>3</v>
      </c>
      <c r="E50" s="32">
        <f t="shared" si="6"/>
        <v>2094</v>
      </c>
      <c r="F50" s="33">
        <v>1958</v>
      </c>
      <c r="G50" s="33">
        <v>0</v>
      </c>
      <c r="H50" s="33">
        <v>0</v>
      </c>
      <c r="I50" s="32">
        <f t="shared" si="7"/>
        <v>1958</v>
      </c>
      <c r="J50" s="34">
        <v>0</v>
      </c>
      <c r="K50" s="32">
        <f t="shared" si="4"/>
        <v>1958</v>
      </c>
      <c r="L50" s="33">
        <v>0</v>
      </c>
      <c r="M50" s="33">
        <v>0</v>
      </c>
      <c r="N50" s="33">
        <v>0</v>
      </c>
      <c r="O50" s="32">
        <f t="shared" si="2"/>
        <v>0</v>
      </c>
      <c r="P50" s="33">
        <v>136</v>
      </c>
      <c r="Q50" s="35">
        <v>28462.16</v>
      </c>
      <c r="R50" s="35">
        <v>28462.16</v>
      </c>
      <c r="S50" s="39">
        <f t="shared" si="3"/>
        <v>0</v>
      </c>
    </row>
    <row r="51" spans="1:19" s="37" customFormat="1" ht="20.25" customHeight="1">
      <c r="A51" s="38">
        <f t="shared" si="5"/>
        <v>37</v>
      </c>
      <c r="B51" s="29" t="s">
        <v>81</v>
      </c>
      <c r="C51" s="30" t="s">
        <v>45</v>
      </c>
      <c r="D51" s="31">
        <v>3</v>
      </c>
      <c r="E51" s="32">
        <f t="shared" si="6"/>
        <v>2094</v>
      </c>
      <c r="F51" s="33">
        <v>1958</v>
      </c>
      <c r="G51" s="33">
        <v>0</v>
      </c>
      <c r="H51" s="33">
        <v>0</v>
      </c>
      <c r="I51" s="32">
        <f t="shared" si="7"/>
        <v>1958</v>
      </c>
      <c r="J51" s="34">
        <v>0</v>
      </c>
      <c r="K51" s="32">
        <f t="shared" si="4"/>
        <v>1958</v>
      </c>
      <c r="L51" s="33">
        <v>0</v>
      </c>
      <c r="M51" s="33">
        <v>0</v>
      </c>
      <c r="N51" s="33">
        <v>0</v>
      </c>
      <c r="O51" s="32">
        <f t="shared" si="2"/>
        <v>0</v>
      </c>
      <c r="P51" s="33">
        <v>136</v>
      </c>
      <c r="Q51" s="35">
        <v>28462.16</v>
      </c>
      <c r="R51" s="35">
        <v>28462.16</v>
      </c>
      <c r="S51" s="39">
        <f t="shared" si="3"/>
        <v>0</v>
      </c>
    </row>
    <row r="52" spans="1:19" s="37" customFormat="1" ht="20.25" customHeight="1">
      <c r="A52" s="38">
        <f t="shared" si="5"/>
        <v>38</v>
      </c>
      <c r="B52" s="29" t="s">
        <v>82</v>
      </c>
      <c r="C52" s="30" t="s">
        <v>45</v>
      </c>
      <c r="D52" s="31">
        <v>3</v>
      </c>
      <c r="E52" s="32">
        <f t="shared" si="6"/>
        <v>2094</v>
      </c>
      <c r="F52" s="33">
        <v>1958</v>
      </c>
      <c r="G52" s="33">
        <v>0</v>
      </c>
      <c r="H52" s="33">
        <v>0</v>
      </c>
      <c r="I52" s="32">
        <f t="shared" si="7"/>
        <v>1958</v>
      </c>
      <c r="J52" s="34">
        <v>0</v>
      </c>
      <c r="K52" s="32">
        <f t="shared" si="4"/>
        <v>1958</v>
      </c>
      <c r="L52" s="33">
        <v>0</v>
      </c>
      <c r="M52" s="33">
        <v>0</v>
      </c>
      <c r="N52" s="33">
        <v>0</v>
      </c>
      <c r="O52" s="32">
        <f t="shared" si="2"/>
        <v>0</v>
      </c>
      <c r="P52" s="33">
        <v>136</v>
      </c>
      <c r="Q52" s="35">
        <v>28462.16</v>
      </c>
      <c r="R52" s="35">
        <v>28462.16</v>
      </c>
      <c r="S52" s="39">
        <f t="shared" si="3"/>
        <v>0</v>
      </c>
    </row>
    <row r="53" spans="1:19" s="37" customFormat="1" ht="20.25" customHeight="1">
      <c r="A53" s="38">
        <f t="shared" si="5"/>
        <v>39</v>
      </c>
      <c r="B53" s="29" t="s">
        <v>83</v>
      </c>
      <c r="C53" s="30" t="s">
        <v>45</v>
      </c>
      <c r="D53" s="31">
        <v>3</v>
      </c>
      <c r="E53" s="32">
        <f t="shared" si="6"/>
        <v>2094</v>
      </c>
      <c r="F53" s="33">
        <v>1958</v>
      </c>
      <c r="G53" s="33">
        <v>0</v>
      </c>
      <c r="H53" s="33">
        <v>0</v>
      </c>
      <c r="I53" s="32">
        <f t="shared" si="7"/>
        <v>1958</v>
      </c>
      <c r="J53" s="34">
        <v>0</v>
      </c>
      <c r="K53" s="32">
        <f t="shared" si="4"/>
        <v>1958</v>
      </c>
      <c r="L53" s="33">
        <v>0</v>
      </c>
      <c r="M53" s="33">
        <v>0</v>
      </c>
      <c r="N53" s="33">
        <v>0</v>
      </c>
      <c r="O53" s="32">
        <f t="shared" si="2"/>
        <v>0</v>
      </c>
      <c r="P53" s="33">
        <v>136</v>
      </c>
      <c r="Q53" s="35">
        <v>28462.16</v>
      </c>
      <c r="R53" s="35">
        <v>28462.16</v>
      </c>
      <c r="S53" s="39">
        <f t="shared" si="3"/>
        <v>0</v>
      </c>
    </row>
    <row r="54" spans="1:19" s="37" customFormat="1" ht="20.25" customHeight="1">
      <c r="A54" s="38">
        <f t="shared" si="5"/>
        <v>40</v>
      </c>
      <c r="B54" s="29" t="s">
        <v>84</v>
      </c>
      <c r="C54" s="30" t="s">
        <v>45</v>
      </c>
      <c r="D54" s="31">
        <v>3</v>
      </c>
      <c r="E54" s="32">
        <f t="shared" si="6"/>
        <v>2094</v>
      </c>
      <c r="F54" s="33">
        <v>1958</v>
      </c>
      <c r="G54" s="33">
        <v>0</v>
      </c>
      <c r="H54" s="33">
        <v>0</v>
      </c>
      <c r="I54" s="32">
        <f t="shared" si="7"/>
        <v>1958</v>
      </c>
      <c r="J54" s="34">
        <v>0</v>
      </c>
      <c r="K54" s="32">
        <f t="shared" si="4"/>
        <v>1958</v>
      </c>
      <c r="L54" s="33">
        <v>0</v>
      </c>
      <c r="M54" s="33">
        <v>0</v>
      </c>
      <c r="N54" s="33">
        <v>0</v>
      </c>
      <c r="O54" s="32">
        <f t="shared" si="2"/>
        <v>0</v>
      </c>
      <c r="P54" s="33">
        <v>136</v>
      </c>
      <c r="Q54" s="35">
        <v>28462.16</v>
      </c>
      <c r="R54" s="35">
        <v>28462.16</v>
      </c>
      <c r="S54" s="39">
        <f t="shared" si="3"/>
        <v>0</v>
      </c>
    </row>
    <row r="55" spans="1:19" s="37" customFormat="1" ht="20.25" customHeight="1">
      <c r="A55" s="38">
        <f t="shared" si="5"/>
        <v>41</v>
      </c>
      <c r="B55" s="29" t="s">
        <v>85</v>
      </c>
      <c r="C55" s="30" t="s">
        <v>45</v>
      </c>
      <c r="D55" s="31">
        <v>3</v>
      </c>
      <c r="E55" s="32">
        <f t="shared" si="6"/>
        <v>2094</v>
      </c>
      <c r="F55" s="33">
        <v>1958</v>
      </c>
      <c r="G55" s="33">
        <v>0</v>
      </c>
      <c r="H55" s="33">
        <v>0</v>
      </c>
      <c r="I55" s="32">
        <f t="shared" si="7"/>
        <v>1958</v>
      </c>
      <c r="J55" s="34">
        <v>0</v>
      </c>
      <c r="K55" s="32">
        <f t="shared" si="4"/>
        <v>1958</v>
      </c>
      <c r="L55" s="33">
        <v>0</v>
      </c>
      <c r="M55" s="33">
        <v>0</v>
      </c>
      <c r="N55" s="33">
        <v>0</v>
      </c>
      <c r="O55" s="32">
        <f t="shared" si="2"/>
        <v>0</v>
      </c>
      <c r="P55" s="33">
        <v>136</v>
      </c>
      <c r="Q55" s="35">
        <v>28462.16</v>
      </c>
      <c r="R55" s="35">
        <v>28462.16</v>
      </c>
      <c r="S55" s="39">
        <f t="shared" si="3"/>
        <v>0</v>
      </c>
    </row>
    <row r="56" spans="1:19" s="37" customFormat="1" ht="20.25" customHeight="1">
      <c r="A56" s="38">
        <f t="shared" si="5"/>
        <v>42</v>
      </c>
      <c r="B56" s="29" t="s">
        <v>86</v>
      </c>
      <c r="C56" s="30" t="s">
        <v>45</v>
      </c>
      <c r="D56" s="31">
        <v>3</v>
      </c>
      <c r="E56" s="32">
        <f t="shared" si="6"/>
        <v>2094</v>
      </c>
      <c r="F56" s="33">
        <v>1958</v>
      </c>
      <c r="G56" s="33">
        <v>0</v>
      </c>
      <c r="H56" s="33">
        <v>0</v>
      </c>
      <c r="I56" s="32">
        <f t="shared" si="7"/>
        <v>1958</v>
      </c>
      <c r="J56" s="34">
        <v>0</v>
      </c>
      <c r="K56" s="32">
        <f t="shared" si="4"/>
        <v>1958</v>
      </c>
      <c r="L56" s="33">
        <v>0</v>
      </c>
      <c r="M56" s="33">
        <v>0</v>
      </c>
      <c r="N56" s="33">
        <v>0</v>
      </c>
      <c r="O56" s="32">
        <f t="shared" si="2"/>
        <v>0</v>
      </c>
      <c r="P56" s="33">
        <v>136</v>
      </c>
      <c r="Q56" s="35">
        <v>28462.16</v>
      </c>
      <c r="R56" s="35">
        <v>28462.16</v>
      </c>
      <c r="S56" s="39">
        <f t="shared" si="3"/>
        <v>0</v>
      </c>
    </row>
    <row r="57" spans="1:19" s="37" customFormat="1" ht="20.25" customHeight="1">
      <c r="A57" s="38">
        <f t="shared" si="5"/>
        <v>43</v>
      </c>
      <c r="B57" s="29" t="s">
        <v>87</v>
      </c>
      <c r="C57" s="30" t="s">
        <v>45</v>
      </c>
      <c r="D57" s="31">
        <v>3</v>
      </c>
      <c r="E57" s="32">
        <f t="shared" si="6"/>
        <v>2094</v>
      </c>
      <c r="F57" s="33">
        <v>1958</v>
      </c>
      <c r="G57" s="33">
        <v>0</v>
      </c>
      <c r="H57" s="33">
        <v>0</v>
      </c>
      <c r="I57" s="32">
        <f t="shared" si="7"/>
        <v>1958</v>
      </c>
      <c r="J57" s="34">
        <v>0</v>
      </c>
      <c r="K57" s="32">
        <f t="shared" si="4"/>
        <v>1958</v>
      </c>
      <c r="L57" s="33">
        <v>0</v>
      </c>
      <c r="M57" s="33">
        <v>0</v>
      </c>
      <c r="N57" s="33">
        <v>0</v>
      </c>
      <c r="O57" s="32">
        <f t="shared" si="2"/>
        <v>0</v>
      </c>
      <c r="P57" s="33">
        <v>136</v>
      </c>
      <c r="Q57" s="35">
        <v>28462.16</v>
      </c>
      <c r="R57" s="35">
        <v>28462.16</v>
      </c>
      <c r="S57" s="39">
        <f t="shared" si="3"/>
        <v>0</v>
      </c>
    </row>
    <row r="58" spans="1:19" s="37" customFormat="1" ht="20.25" customHeight="1">
      <c r="A58" s="38">
        <f t="shared" si="5"/>
        <v>44</v>
      </c>
      <c r="B58" s="29" t="s">
        <v>88</v>
      </c>
      <c r="C58" s="30" t="s">
        <v>45</v>
      </c>
      <c r="D58" s="31">
        <v>3</v>
      </c>
      <c r="E58" s="32">
        <f t="shared" si="6"/>
        <v>2094</v>
      </c>
      <c r="F58" s="33">
        <v>1958</v>
      </c>
      <c r="G58" s="33">
        <v>0</v>
      </c>
      <c r="H58" s="33">
        <v>0</v>
      </c>
      <c r="I58" s="32">
        <f t="shared" si="7"/>
        <v>1958</v>
      </c>
      <c r="J58" s="34">
        <v>0</v>
      </c>
      <c r="K58" s="32">
        <f t="shared" si="4"/>
        <v>1958</v>
      </c>
      <c r="L58" s="33">
        <v>0</v>
      </c>
      <c r="M58" s="33">
        <v>0</v>
      </c>
      <c r="N58" s="33">
        <v>0</v>
      </c>
      <c r="O58" s="32">
        <f t="shared" si="2"/>
        <v>0</v>
      </c>
      <c r="P58" s="33">
        <v>136</v>
      </c>
      <c r="Q58" s="35">
        <v>28462.16</v>
      </c>
      <c r="R58" s="35">
        <v>28462.16</v>
      </c>
      <c r="S58" s="39">
        <f t="shared" si="3"/>
        <v>0</v>
      </c>
    </row>
    <row r="59" spans="1:19" s="37" customFormat="1" ht="20.25" customHeight="1">
      <c r="A59" s="38">
        <f t="shared" si="5"/>
        <v>45</v>
      </c>
      <c r="B59" s="29" t="s">
        <v>89</v>
      </c>
      <c r="C59" s="30" t="s">
        <v>45</v>
      </c>
      <c r="D59" s="31">
        <v>3</v>
      </c>
      <c r="E59" s="32">
        <f t="shared" si="6"/>
        <v>2094</v>
      </c>
      <c r="F59" s="33">
        <v>1958</v>
      </c>
      <c r="G59" s="33">
        <v>0</v>
      </c>
      <c r="H59" s="33">
        <v>0</v>
      </c>
      <c r="I59" s="32">
        <f t="shared" si="7"/>
        <v>1958</v>
      </c>
      <c r="J59" s="34">
        <v>0</v>
      </c>
      <c r="K59" s="32">
        <f t="shared" si="4"/>
        <v>1958</v>
      </c>
      <c r="L59" s="33">
        <v>0</v>
      </c>
      <c r="M59" s="33">
        <v>0</v>
      </c>
      <c r="N59" s="33">
        <v>0</v>
      </c>
      <c r="O59" s="32">
        <f t="shared" si="2"/>
        <v>0</v>
      </c>
      <c r="P59" s="33">
        <v>136</v>
      </c>
      <c r="Q59" s="35">
        <v>28462.16</v>
      </c>
      <c r="R59" s="35">
        <v>28462.16</v>
      </c>
      <c r="S59" s="39">
        <f t="shared" si="3"/>
        <v>0</v>
      </c>
    </row>
    <row r="60" spans="1:19" s="37" customFormat="1" ht="20.25" customHeight="1">
      <c r="A60" s="38">
        <f t="shared" si="5"/>
        <v>46</v>
      </c>
      <c r="B60" s="29" t="s">
        <v>90</v>
      </c>
      <c r="C60" s="30" t="s">
        <v>45</v>
      </c>
      <c r="D60" s="31">
        <v>3</v>
      </c>
      <c r="E60" s="32">
        <f t="shared" si="6"/>
        <v>2494</v>
      </c>
      <c r="F60" s="33">
        <v>1958</v>
      </c>
      <c r="G60" s="33">
        <v>0</v>
      </c>
      <c r="H60" s="33">
        <v>400</v>
      </c>
      <c r="I60" s="32">
        <f t="shared" si="7"/>
        <v>2358</v>
      </c>
      <c r="J60" s="34">
        <v>0</v>
      </c>
      <c r="K60" s="32">
        <f t="shared" si="4"/>
        <v>2358</v>
      </c>
      <c r="L60" s="33">
        <v>0</v>
      </c>
      <c r="M60" s="33">
        <v>0</v>
      </c>
      <c r="N60" s="33">
        <v>0</v>
      </c>
      <c r="O60" s="32">
        <f t="shared" si="2"/>
        <v>0</v>
      </c>
      <c r="P60" s="33">
        <v>136</v>
      </c>
      <c r="Q60" s="35">
        <v>28462.16</v>
      </c>
      <c r="R60" s="35">
        <v>28462.16</v>
      </c>
      <c r="S60" s="39">
        <f t="shared" si="3"/>
        <v>0</v>
      </c>
    </row>
    <row r="61" spans="1:19" s="37" customFormat="1" ht="20.25" customHeight="1">
      <c r="A61" s="38">
        <f t="shared" si="5"/>
        <v>47</v>
      </c>
      <c r="B61" s="29" t="s">
        <v>91</v>
      </c>
      <c r="C61" s="30" t="s">
        <v>45</v>
      </c>
      <c r="D61" s="31">
        <v>3</v>
      </c>
      <c r="E61" s="32">
        <f t="shared" si="6"/>
        <v>2094</v>
      </c>
      <c r="F61" s="33">
        <v>1958</v>
      </c>
      <c r="G61" s="33">
        <v>0</v>
      </c>
      <c r="H61" s="33">
        <v>0</v>
      </c>
      <c r="I61" s="32">
        <f t="shared" si="7"/>
        <v>1958</v>
      </c>
      <c r="J61" s="34">
        <v>0</v>
      </c>
      <c r="K61" s="32">
        <f t="shared" si="4"/>
        <v>1958</v>
      </c>
      <c r="L61" s="33">
        <v>0</v>
      </c>
      <c r="M61" s="33">
        <v>0</v>
      </c>
      <c r="N61" s="33">
        <v>0</v>
      </c>
      <c r="O61" s="32">
        <f t="shared" si="2"/>
        <v>0</v>
      </c>
      <c r="P61" s="33">
        <v>136</v>
      </c>
      <c r="Q61" s="35">
        <v>28462.16</v>
      </c>
      <c r="R61" s="35">
        <v>28462.16</v>
      </c>
      <c r="S61" s="39">
        <f t="shared" si="3"/>
        <v>0</v>
      </c>
    </row>
    <row r="62" spans="1:19" s="37" customFormat="1" ht="20.25" customHeight="1">
      <c r="A62" s="38">
        <f t="shared" si="5"/>
        <v>48</v>
      </c>
      <c r="B62" s="29" t="s">
        <v>92</v>
      </c>
      <c r="C62" s="30" t="s">
        <v>45</v>
      </c>
      <c r="D62" s="31">
        <v>3</v>
      </c>
      <c r="E62" s="32">
        <f t="shared" si="6"/>
        <v>2094</v>
      </c>
      <c r="F62" s="33">
        <v>1958</v>
      </c>
      <c r="G62" s="33">
        <v>0</v>
      </c>
      <c r="H62" s="33">
        <v>0</v>
      </c>
      <c r="I62" s="32">
        <f t="shared" si="7"/>
        <v>1958</v>
      </c>
      <c r="J62" s="34">
        <v>0</v>
      </c>
      <c r="K62" s="32">
        <f t="shared" si="4"/>
        <v>1958</v>
      </c>
      <c r="L62" s="33">
        <v>0</v>
      </c>
      <c r="M62" s="33">
        <v>0</v>
      </c>
      <c r="N62" s="33">
        <v>0</v>
      </c>
      <c r="O62" s="32">
        <f t="shared" si="2"/>
        <v>0</v>
      </c>
      <c r="P62" s="33">
        <v>136</v>
      </c>
      <c r="Q62" s="35">
        <v>28462.16</v>
      </c>
      <c r="R62" s="35">
        <v>28462.16</v>
      </c>
      <c r="S62" s="39">
        <f>IF(R62-Q62&lt;0,0,R62-Q62)</f>
        <v>0</v>
      </c>
    </row>
    <row r="63" spans="1:19" s="37" customFormat="1" ht="20.25" customHeight="1">
      <c r="A63" s="38">
        <f t="shared" si="5"/>
        <v>49</v>
      </c>
      <c r="B63" s="29" t="s">
        <v>93</v>
      </c>
      <c r="C63" s="30" t="s">
        <v>45</v>
      </c>
      <c r="D63" s="31">
        <v>3</v>
      </c>
      <c r="E63" s="32">
        <f t="shared" si="6"/>
        <v>2094</v>
      </c>
      <c r="F63" s="33">
        <v>1958</v>
      </c>
      <c r="G63" s="33">
        <v>0</v>
      </c>
      <c r="H63" s="33">
        <v>0</v>
      </c>
      <c r="I63" s="32">
        <f t="shared" si="7"/>
        <v>1958</v>
      </c>
      <c r="J63" s="34">
        <v>0</v>
      </c>
      <c r="K63" s="32">
        <f t="shared" si="4"/>
        <v>1958</v>
      </c>
      <c r="L63" s="33">
        <v>0</v>
      </c>
      <c r="M63" s="33">
        <v>0</v>
      </c>
      <c r="N63" s="33">
        <v>0</v>
      </c>
      <c r="O63" s="32">
        <f t="shared" si="2"/>
        <v>0</v>
      </c>
      <c r="P63" s="33">
        <v>136</v>
      </c>
      <c r="Q63" s="35">
        <v>28462.16</v>
      </c>
      <c r="R63" s="35">
        <v>28462.16</v>
      </c>
      <c r="S63" s="39">
        <f>IF(R63-Q63&lt;0,0,R63-Q63)</f>
        <v>0</v>
      </c>
    </row>
    <row r="64" spans="1:19" s="37" customFormat="1" ht="20.25" customHeight="1">
      <c r="A64" s="38">
        <f t="shared" si="5"/>
        <v>50</v>
      </c>
      <c r="B64" s="29" t="s">
        <v>94</v>
      </c>
      <c r="C64" s="30" t="s">
        <v>45</v>
      </c>
      <c r="D64" s="31">
        <v>3</v>
      </c>
      <c r="E64" s="32">
        <f t="shared" si="6"/>
        <v>2094</v>
      </c>
      <c r="F64" s="33">
        <v>1958</v>
      </c>
      <c r="G64" s="33">
        <v>0</v>
      </c>
      <c r="H64" s="33">
        <v>0</v>
      </c>
      <c r="I64" s="32">
        <f t="shared" si="7"/>
        <v>1958</v>
      </c>
      <c r="J64" s="34">
        <v>0</v>
      </c>
      <c r="K64" s="32">
        <f t="shared" si="4"/>
        <v>1958</v>
      </c>
      <c r="L64" s="33">
        <v>0</v>
      </c>
      <c r="M64" s="33">
        <v>0</v>
      </c>
      <c r="N64" s="33">
        <v>0</v>
      </c>
      <c r="O64" s="32">
        <f t="shared" si="2"/>
        <v>0</v>
      </c>
      <c r="P64" s="33">
        <v>136</v>
      </c>
      <c r="Q64" s="35">
        <v>28462.16</v>
      </c>
      <c r="R64" s="35">
        <v>28462.16</v>
      </c>
      <c r="S64" s="39">
        <f aca="true" t="shared" si="8" ref="S64:S83">IF(R64-Q64&lt;0,0,R64-Q64)</f>
        <v>0</v>
      </c>
    </row>
    <row r="65" spans="1:19" s="37" customFormat="1" ht="20.25" customHeight="1">
      <c r="A65" s="38">
        <f t="shared" si="5"/>
        <v>51</v>
      </c>
      <c r="B65" s="29" t="s">
        <v>95</v>
      </c>
      <c r="C65" s="30" t="s">
        <v>45</v>
      </c>
      <c r="D65" s="31">
        <v>3</v>
      </c>
      <c r="E65" s="32">
        <f t="shared" si="6"/>
        <v>2494</v>
      </c>
      <c r="F65" s="33">
        <v>1958</v>
      </c>
      <c r="G65" s="33">
        <v>0</v>
      </c>
      <c r="H65" s="33">
        <v>400</v>
      </c>
      <c r="I65" s="32">
        <f t="shared" si="7"/>
        <v>2358</v>
      </c>
      <c r="J65" s="34">
        <v>0</v>
      </c>
      <c r="K65" s="32">
        <f t="shared" si="4"/>
        <v>2358</v>
      </c>
      <c r="L65" s="33">
        <v>0</v>
      </c>
      <c r="M65" s="33">
        <v>0</v>
      </c>
      <c r="N65" s="33">
        <v>0</v>
      </c>
      <c r="O65" s="32">
        <f t="shared" si="2"/>
        <v>0</v>
      </c>
      <c r="P65" s="33">
        <v>136</v>
      </c>
      <c r="Q65" s="35">
        <v>28462.16</v>
      </c>
      <c r="R65" s="35">
        <v>28462.16</v>
      </c>
      <c r="S65" s="39">
        <f t="shared" si="8"/>
        <v>0</v>
      </c>
    </row>
    <row r="66" spans="1:19" s="37" customFormat="1" ht="20.25" customHeight="1">
      <c r="A66" s="38">
        <f t="shared" si="5"/>
        <v>52</v>
      </c>
      <c r="B66" s="29" t="s">
        <v>96</v>
      </c>
      <c r="C66" s="30" t="s">
        <v>45</v>
      </c>
      <c r="D66" s="31">
        <v>3</v>
      </c>
      <c r="E66" s="32">
        <f t="shared" si="6"/>
        <v>2094</v>
      </c>
      <c r="F66" s="33">
        <v>1958</v>
      </c>
      <c r="G66" s="33">
        <v>0</v>
      </c>
      <c r="H66" s="33">
        <v>0</v>
      </c>
      <c r="I66" s="32">
        <f t="shared" si="7"/>
        <v>1958</v>
      </c>
      <c r="J66" s="34">
        <v>0</v>
      </c>
      <c r="K66" s="32">
        <f t="shared" si="4"/>
        <v>1958</v>
      </c>
      <c r="L66" s="33">
        <v>0</v>
      </c>
      <c r="M66" s="33">
        <v>0</v>
      </c>
      <c r="N66" s="33">
        <v>0</v>
      </c>
      <c r="O66" s="32">
        <f>SUM(L66:N66)</f>
        <v>0</v>
      </c>
      <c r="P66" s="33">
        <v>136</v>
      </c>
      <c r="Q66" s="35">
        <v>28462.16</v>
      </c>
      <c r="R66" s="35">
        <v>28462.16</v>
      </c>
      <c r="S66" s="39">
        <f t="shared" si="8"/>
        <v>0</v>
      </c>
    </row>
    <row r="67" spans="1:19" s="37" customFormat="1" ht="20.25" customHeight="1">
      <c r="A67" s="38">
        <f t="shared" si="5"/>
        <v>53</v>
      </c>
      <c r="B67" s="29" t="s">
        <v>97</v>
      </c>
      <c r="C67" s="30" t="s">
        <v>45</v>
      </c>
      <c r="D67" s="31">
        <v>3</v>
      </c>
      <c r="E67" s="32">
        <f t="shared" si="6"/>
        <v>3006</v>
      </c>
      <c r="F67" s="33">
        <v>1958</v>
      </c>
      <c r="G67" s="33">
        <v>912</v>
      </c>
      <c r="H67" s="33">
        <v>0</v>
      </c>
      <c r="I67" s="32">
        <f t="shared" si="7"/>
        <v>2870</v>
      </c>
      <c r="J67" s="34">
        <v>0</v>
      </c>
      <c r="K67" s="32">
        <f t="shared" si="4"/>
        <v>2870</v>
      </c>
      <c r="L67" s="33">
        <v>0</v>
      </c>
      <c r="M67" s="33">
        <v>0</v>
      </c>
      <c r="N67" s="33">
        <v>0</v>
      </c>
      <c r="O67" s="32">
        <f>SUM(L67:N67)</f>
        <v>0</v>
      </c>
      <c r="P67" s="33">
        <v>136</v>
      </c>
      <c r="Q67" s="35">
        <v>28462.16</v>
      </c>
      <c r="R67" s="35">
        <v>28462.16</v>
      </c>
      <c r="S67" s="39">
        <f t="shared" si="8"/>
        <v>0</v>
      </c>
    </row>
    <row r="68" spans="1:19" s="37" customFormat="1" ht="20.25" customHeight="1">
      <c r="A68" s="38">
        <f t="shared" si="5"/>
        <v>54</v>
      </c>
      <c r="B68" s="29" t="s">
        <v>98</v>
      </c>
      <c r="C68" s="30" t="s">
        <v>45</v>
      </c>
      <c r="D68" s="31">
        <v>3</v>
      </c>
      <c r="E68" s="32">
        <f t="shared" si="6"/>
        <v>2094</v>
      </c>
      <c r="F68" s="33">
        <v>1958</v>
      </c>
      <c r="G68" s="33">
        <v>0</v>
      </c>
      <c r="H68" s="33">
        <v>0</v>
      </c>
      <c r="I68" s="32">
        <f t="shared" si="7"/>
        <v>1958</v>
      </c>
      <c r="J68" s="34">
        <v>0</v>
      </c>
      <c r="K68" s="32">
        <f t="shared" si="4"/>
        <v>1958</v>
      </c>
      <c r="L68" s="33">
        <v>0</v>
      </c>
      <c r="M68" s="33">
        <v>0</v>
      </c>
      <c r="N68" s="33">
        <v>0</v>
      </c>
      <c r="O68" s="32">
        <f aca="true" t="shared" si="9" ref="O68:O84">SUM(L68:N68)</f>
        <v>0</v>
      </c>
      <c r="P68" s="33">
        <v>136</v>
      </c>
      <c r="Q68" s="35">
        <v>28462.16</v>
      </c>
      <c r="R68" s="35">
        <v>28462.16</v>
      </c>
      <c r="S68" s="39">
        <f t="shared" si="8"/>
        <v>0</v>
      </c>
    </row>
    <row r="69" spans="1:19" s="37" customFormat="1" ht="20.25" customHeight="1">
      <c r="A69" s="38">
        <f t="shared" si="5"/>
        <v>55</v>
      </c>
      <c r="B69" s="29" t="s">
        <v>99</v>
      </c>
      <c r="C69" s="30" t="s">
        <v>45</v>
      </c>
      <c r="D69" s="31">
        <v>3</v>
      </c>
      <c r="E69" s="32">
        <f t="shared" si="6"/>
        <v>2094</v>
      </c>
      <c r="F69" s="33">
        <v>1958</v>
      </c>
      <c r="G69" s="33">
        <v>0</v>
      </c>
      <c r="H69" s="33">
        <v>0</v>
      </c>
      <c r="I69" s="32">
        <f t="shared" si="7"/>
        <v>1958</v>
      </c>
      <c r="J69" s="34">
        <v>0</v>
      </c>
      <c r="K69" s="32">
        <f t="shared" si="4"/>
        <v>1958</v>
      </c>
      <c r="L69" s="33">
        <v>0</v>
      </c>
      <c r="M69" s="33">
        <v>0</v>
      </c>
      <c r="N69" s="33">
        <v>0</v>
      </c>
      <c r="O69" s="32">
        <f t="shared" si="9"/>
        <v>0</v>
      </c>
      <c r="P69" s="33">
        <v>136</v>
      </c>
      <c r="Q69" s="35">
        <v>28462.16</v>
      </c>
      <c r="R69" s="35">
        <v>28462.16</v>
      </c>
      <c r="S69" s="39">
        <f t="shared" si="8"/>
        <v>0</v>
      </c>
    </row>
    <row r="70" spans="1:19" s="37" customFormat="1" ht="20.25" customHeight="1">
      <c r="A70" s="38">
        <f t="shared" si="5"/>
        <v>56</v>
      </c>
      <c r="B70" s="29" t="s">
        <v>100</v>
      </c>
      <c r="C70" s="30" t="s">
        <v>101</v>
      </c>
      <c r="D70" s="31">
        <v>5</v>
      </c>
      <c r="E70" s="32">
        <f t="shared" si="6"/>
        <v>2676</v>
      </c>
      <c r="F70" s="33">
        <v>0</v>
      </c>
      <c r="G70" s="33">
        <v>0</v>
      </c>
      <c r="H70" s="33">
        <v>0</v>
      </c>
      <c r="I70" s="32">
        <f t="shared" si="7"/>
        <v>0</v>
      </c>
      <c r="J70" s="34">
        <v>0</v>
      </c>
      <c r="K70" s="32">
        <f t="shared" si="4"/>
        <v>0</v>
      </c>
      <c r="L70" s="33">
        <v>2500</v>
      </c>
      <c r="M70" s="33">
        <v>0</v>
      </c>
      <c r="N70" s="33">
        <v>0</v>
      </c>
      <c r="O70" s="32">
        <f t="shared" si="9"/>
        <v>2500</v>
      </c>
      <c r="P70" s="33">
        <v>176</v>
      </c>
      <c r="Q70" s="35">
        <v>0</v>
      </c>
      <c r="R70" s="35">
        <v>60000</v>
      </c>
      <c r="S70" s="39">
        <f t="shared" si="8"/>
        <v>60000</v>
      </c>
    </row>
    <row r="71" spans="1:19" s="37" customFormat="1" ht="20.25" customHeight="1">
      <c r="A71" s="38">
        <f t="shared" si="5"/>
        <v>57</v>
      </c>
      <c r="B71" s="29" t="s">
        <v>102</v>
      </c>
      <c r="C71" s="30" t="s">
        <v>103</v>
      </c>
      <c r="D71" s="31">
        <v>1</v>
      </c>
      <c r="E71" s="32">
        <f t="shared" si="6"/>
        <v>2698</v>
      </c>
      <c r="F71" s="33">
        <v>0</v>
      </c>
      <c r="G71" s="33">
        <v>0</v>
      </c>
      <c r="H71" s="33">
        <v>0</v>
      </c>
      <c r="I71" s="32">
        <f t="shared" si="7"/>
        <v>0</v>
      </c>
      <c r="J71" s="34">
        <v>0</v>
      </c>
      <c r="K71" s="32">
        <f t="shared" si="4"/>
        <v>0</v>
      </c>
      <c r="L71" s="33">
        <v>2562</v>
      </c>
      <c r="M71" s="33">
        <v>0</v>
      </c>
      <c r="N71" s="33">
        <v>0</v>
      </c>
      <c r="O71" s="32">
        <f t="shared" si="9"/>
        <v>2562</v>
      </c>
      <c r="P71" s="33">
        <v>136</v>
      </c>
      <c r="Q71" s="35">
        <v>0</v>
      </c>
      <c r="R71" s="35">
        <v>35074</v>
      </c>
      <c r="S71" s="39">
        <f t="shared" si="8"/>
        <v>35074</v>
      </c>
    </row>
    <row r="72" spans="1:19" s="37" customFormat="1" ht="20.25" customHeight="1">
      <c r="A72" s="38">
        <f t="shared" si="5"/>
        <v>58</v>
      </c>
      <c r="B72" s="29" t="s">
        <v>104</v>
      </c>
      <c r="C72" s="30" t="s">
        <v>103</v>
      </c>
      <c r="D72" s="31">
        <v>1</v>
      </c>
      <c r="E72" s="32">
        <f t="shared" si="6"/>
        <v>2698</v>
      </c>
      <c r="F72" s="33">
        <v>0</v>
      </c>
      <c r="G72" s="33">
        <v>0</v>
      </c>
      <c r="H72" s="33">
        <v>0</v>
      </c>
      <c r="I72" s="32">
        <f t="shared" si="7"/>
        <v>0</v>
      </c>
      <c r="J72" s="34">
        <v>0</v>
      </c>
      <c r="K72" s="32">
        <f t="shared" si="4"/>
        <v>0</v>
      </c>
      <c r="L72" s="33">
        <v>2562</v>
      </c>
      <c r="M72" s="33">
        <v>0</v>
      </c>
      <c r="N72" s="33">
        <v>0</v>
      </c>
      <c r="O72" s="32">
        <f t="shared" si="9"/>
        <v>2562</v>
      </c>
      <c r="P72" s="33">
        <v>136</v>
      </c>
      <c r="Q72" s="35">
        <v>0</v>
      </c>
      <c r="R72" s="35">
        <v>35074</v>
      </c>
      <c r="S72" s="39">
        <f t="shared" si="8"/>
        <v>35074</v>
      </c>
    </row>
    <row r="73" spans="1:19" s="37" customFormat="1" ht="20.25" customHeight="1">
      <c r="A73" s="38">
        <f t="shared" si="5"/>
        <v>59</v>
      </c>
      <c r="B73" s="29" t="s">
        <v>105</v>
      </c>
      <c r="C73" s="30" t="s">
        <v>106</v>
      </c>
      <c r="D73" s="31">
        <v>2</v>
      </c>
      <c r="E73" s="32">
        <f t="shared" si="6"/>
        <v>2482.75</v>
      </c>
      <c r="F73" s="33">
        <v>1943.75</v>
      </c>
      <c r="G73" s="33">
        <v>0</v>
      </c>
      <c r="H73" s="33">
        <v>0</v>
      </c>
      <c r="I73" s="32">
        <f t="shared" si="7"/>
        <v>1943.75</v>
      </c>
      <c r="J73" s="34">
        <v>200</v>
      </c>
      <c r="K73" s="32">
        <f t="shared" si="4"/>
        <v>2143.75</v>
      </c>
      <c r="L73" s="33">
        <v>203</v>
      </c>
      <c r="M73" s="33">
        <v>0</v>
      </c>
      <c r="N73" s="33">
        <v>0</v>
      </c>
      <c r="O73" s="32">
        <f t="shared" si="9"/>
        <v>203</v>
      </c>
      <c r="P73" s="33">
        <v>136</v>
      </c>
      <c r="Q73" s="35">
        <v>26811.2</v>
      </c>
      <c r="R73" s="35">
        <v>29427.87</v>
      </c>
      <c r="S73" s="39">
        <f t="shared" si="8"/>
        <v>2616.6699999999983</v>
      </c>
    </row>
    <row r="74" spans="1:19" s="37" customFormat="1" ht="20.25" customHeight="1">
      <c r="A74" s="38">
        <f t="shared" si="5"/>
        <v>60</v>
      </c>
      <c r="B74" s="29" t="s">
        <v>107</v>
      </c>
      <c r="C74" s="30" t="s">
        <v>106</v>
      </c>
      <c r="D74" s="31">
        <v>2</v>
      </c>
      <c r="E74" s="32">
        <f t="shared" si="6"/>
        <v>2482.75</v>
      </c>
      <c r="F74" s="33">
        <v>1943.75</v>
      </c>
      <c r="G74" s="33">
        <v>0</v>
      </c>
      <c r="H74" s="33">
        <v>0</v>
      </c>
      <c r="I74" s="32">
        <f t="shared" si="7"/>
        <v>1943.75</v>
      </c>
      <c r="J74" s="34">
        <v>200</v>
      </c>
      <c r="K74" s="32">
        <f t="shared" si="4"/>
        <v>2143.75</v>
      </c>
      <c r="L74" s="33">
        <v>203</v>
      </c>
      <c r="M74" s="33">
        <v>0</v>
      </c>
      <c r="N74" s="33">
        <v>0</v>
      </c>
      <c r="O74" s="32">
        <f t="shared" si="9"/>
        <v>203</v>
      </c>
      <c r="P74" s="33">
        <v>136</v>
      </c>
      <c r="Q74" s="35">
        <v>26811.2</v>
      </c>
      <c r="R74" s="35">
        <v>29427.87</v>
      </c>
      <c r="S74" s="39">
        <f t="shared" si="8"/>
        <v>2616.6699999999983</v>
      </c>
    </row>
    <row r="75" spans="1:19" s="37" customFormat="1" ht="20.25" customHeight="1">
      <c r="A75" s="38">
        <f t="shared" si="5"/>
        <v>61</v>
      </c>
      <c r="B75" s="29" t="s">
        <v>108</v>
      </c>
      <c r="C75" s="30" t="s">
        <v>106</v>
      </c>
      <c r="D75" s="31">
        <v>2</v>
      </c>
      <c r="E75" s="32">
        <f t="shared" si="6"/>
        <v>2483.75</v>
      </c>
      <c r="F75" s="33">
        <v>1943.75</v>
      </c>
      <c r="G75" s="33">
        <v>0</v>
      </c>
      <c r="H75" s="33">
        <v>0</v>
      </c>
      <c r="I75" s="32">
        <f t="shared" si="7"/>
        <v>1943.75</v>
      </c>
      <c r="J75" s="34">
        <v>200</v>
      </c>
      <c r="K75" s="32">
        <f t="shared" si="4"/>
        <v>2143.75</v>
      </c>
      <c r="L75" s="33">
        <v>204</v>
      </c>
      <c r="M75" s="33">
        <v>0</v>
      </c>
      <c r="N75" s="33">
        <v>0</v>
      </c>
      <c r="O75" s="32">
        <f t="shared" si="9"/>
        <v>204</v>
      </c>
      <c r="P75" s="33">
        <v>136</v>
      </c>
      <c r="Q75" s="35">
        <v>26811.2</v>
      </c>
      <c r="R75" s="35">
        <v>29427.87</v>
      </c>
      <c r="S75" s="39">
        <f t="shared" si="8"/>
        <v>2616.6699999999983</v>
      </c>
    </row>
    <row r="76" spans="1:19" s="37" customFormat="1" ht="20.25" customHeight="1">
      <c r="A76" s="38">
        <f t="shared" si="5"/>
        <v>62</v>
      </c>
      <c r="B76" s="29" t="s">
        <v>109</v>
      </c>
      <c r="C76" s="30" t="s">
        <v>106</v>
      </c>
      <c r="D76" s="31">
        <v>2</v>
      </c>
      <c r="E76" s="32">
        <f t="shared" si="6"/>
        <v>2483.75</v>
      </c>
      <c r="F76" s="33">
        <v>1943.75</v>
      </c>
      <c r="G76" s="33">
        <v>0</v>
      </c>
      <c r="H76" s="33">
        <v>0</v>
      </c>
      <c r="I76" s="32">
        <f t="shared" si="7"/>
        <v>1943.75</v>
      </c>
      <c r="J76" s="34">
        <v>200</v>
      </c>
      <c r="K76" s="32">
        <f t="shared" si="4"/>
        <v>2143.75</v>
      </c>
      <c r="L76" s="33">
        <v>204</v>
      </c>
      <c r="M76" s="33">
        <v>0</v>
      </c>
      <c r="N76" s="33">
        <v>0</v>
      </c>
      <c r="O76" s="32">
        <f t="shared" si="9"/>
        <v>204</v>
      </c>
      <c r="P76" s="33">
        <v>136</v>
      </c>
      <c r="Q76" s="35">
        <v>26811.2</v>
      </c>
      <c r="R76" s="35">
        <v>29427.87</v>
      </c>
      <c r="S76" s="39">
        <f t="shared" si="8"/>
        <v>2616.6699999999983</v>
      </c>
    </row>
    <row r="77" spans="1:19" s="37" customFormat="1" ht="20.25" customHeight="1">
      <c r="A77" s="38">
        <f t="shared" si="5"/>
        <v>63</v>
      </c>
      <c r="B77" s="29" t="s">
        <v>110</v>
      </c>
      <c r="C77" s="30" t="s">
        <v>106</v>
      </c>
      <c r="D77" s="31">
        <v>2</v>
      </c>
      <c r="E77" s="32">
        <f t="shared" si="6"/>
        <v>2483.75</v>
      </c>
      <c r="F77" s="33">
        <v>1943.75</v>
      </c>
      <c r="G77" s="33">
        <v>0</v>
      </c>
      <c r="H77" s="33">
        <v>0</v>
      </c>
      <c r="I77" s="32">
        <f t="shared" si="7"/>
        <v>1943.75</v>
      </c>
      <c r="J77" s="34">
        <v>200</v>
      </c>
      <c r="K77" s="32">
        <f t="shared" si="4"/>
        <v>2143.75</v>
      </c>
      <c r="L77" s="33">
        <v>204</v>
      </c>
      <c r="M77" s="33">
        <v>0</v>
      </c>
      <c r="N77" s="33">
        <v>0</v>
      </c>
      <c r="O77" s="32">
        <f t="shared" si="9"/>
        <v>204</v>
      </c>
      <c r="P77" s="33">
        <v>136</v>
      </c>
      <c r="Q77" s="35">
        <v>26811.2</v>
      </c>
      <c r="R77" s="35">
        <v>29427.87</v>
      </c>
      <c r="S77" s="39">
        <f t="shared" si="8"/>
        <v>2616.6699999999983</v>
      </c>
    </row>
    <row r="78" spans="1:19" s="37" customFormat="1" ht="20.25" customHeight="1">
      <c r="A78" s="38">
        <f t="shared" si="5"/>
        <v>64</v>
      </c>
      <c r="B78" s="29" t="s">
        <v>111</v>
      </c>
      <c r="C78" s="30" t="s">
        <v>106</v>
      </c>
      <c r="D78" s="31">
        <v>2</v>
      </c>
      <c r="E78" s="32">
        <f t="shared" si="6"/>
        <v>2483.75</v>
      </c>
      <c r="F78" s="33">
        <v>1943.75</v>
      </c>
      <c r="G78" s="33">
        <v>0</v>
      </c>
      <c r="H78" s="33">
        <v>0</v>
      </c>
      <c r="I78" s="32">
        <f t="shared" si="7"/>
        <v>1943.75</v>
      </c>
      <c r="J78" s="34">
        <v>200</v>
      </c>
      <c r="K78" s="32">
        <f t="shared" si="4"/>
        <v>2143.75</v>
      </c>
      <c r="L78" s="33">
        <v>204</v>
      </c>
      <c r="M78" s="33">
        <v>0</v>
      </c>
      <c r="N78" s="33">
        <v>0</v>
      </c>
      <c r="O78" s="32">
        <f t="shared" si="9"/>
        <v>204</v>
      </c>
      <c r="P78" s="33">
        <v>136</v>
      </c>
      <c r="Q78" s="35">
        <v>26811.2</v>
      </c>
      <c r="R78" s="35">
        <v>29427.87</v>
      </c>
      <c r="S78" s="39">
        <f t="shared" si="8"/>
        <v>2616.6699999999983</v>
      </c>
    </row>
    <row r="79" spans="1:19" s="37" customFormat="1" ht="20.25" customHeight="1">
      <c r="A79" s="38">
        <f t="shared" si="5"/>
        <v>65</v>
      </c>
      <c r="B79" s="29" t="s">
        <v>112</v>
      </c>
      <c r="C79" s="30" t="s">
        <v>106</v>
      </c>
      <c r="D79" s="31">
        <v>2</v>
      </c>
      <c r="E79" s="32">
        <f>IF(D79:D151=7,0,(K79+O79+P79))</f>
        <v>2584.75</v>
      </c>
      <c r="F79" s="33">
        <v>1943.75</v>
      </c>
      <c r="G79" s="33">
        <v>0</v>
      </c>
      <c r="H79" s="33">
        <v>0</v>
      </c>
      <c r="I79" s="32">
        <f aca="true" t="shared" si="10" ref="I79:I87">SUM(F79:H79)</f>
        <v>1943.75</v>
      </c>
      <c r="J79" s="34">
        <v>200</v>
      </c>
      <c r="K79" s="32">
        <f t="shared" si="4"/>
        <v>2143.75</v>
      </c>
      <c r="L79" s="33">
        <v>305</v>
      </c>
      <c r="M79" s="33">
        <v>0</v>
      </c>
      <c r="N79" s="33">
        <v>0</v>
      </c>
      <c r="O79" s="32">
        <f t="shared" si="9"/>
        <v>305</v>
      </c>
      <c r="P79" s="33">
        <v>136</v>
      </c>
      <c r="Q79" s="35">
        <v>26811.2</v>
      </c>
      <c r="R79" s="35">
        <v>29427.87</v>
      </c>
      <c r="S79" s="39">
        <f t="shared" si="8"/>
        <v>2616.6699999999983</v>
      </c>
    </row>
    <row r="80" spans="1:19" s="37" customFormat="1" ht="20.25" customHeight="1">
      <c r="A80" s="38">
        <f t="shared" si="5"/>
        <v>66</v>
      </c>
      <c r="B80" s="29" t="s">
        <v>113</v>
      </c>
      <c r="C80" s="30" t="s">
        <v>106</v>
      </c>
      <c r="D80" s="31">
        <v>2</v>
      </c>
      <c r="E80" s="32">
        <f>IF(D80:D152=7,0,(K80+O80+P80))</f>
        <v>2584.275</v>
      </c>
      <c r="F80" s="33">
        <v>1943.275</v>
      </c>
      <c r="G80" s="33">
        <v>0</v>
      </c>
      <c r="H80" s="33">
        <v>0</v>
      </c>
      <c r="I80" s="32">
        <f t="shared" si="10"/>
        <v>1943.275</v>
      </c>
      <c r="J80" s="34">
        <v>200</v>
      </c>
      <c r="K80" s="32">
        <f aca="true" t="shared" si="11" ref="K80:K87">SUM(I80:J80)</f>
        <v>2143.275</v>
      </c>
      <c r="L80" s="33">
        <v>305</v>
      </c>
      <c r="M80" s="33">
        <v>0</v>
      </c>
      <c r="N80" s="33">
        <v>0</v>
      </c>
      <c r="O80" s="32">
        <f t="shared" si="9"/>
        <v>305</v>
      </c>
      <c r="P80" s="33">
        <v>136</v>
      </c>
      <c r="Q80" s="35">
        <v>26811.2</v>
      </c>
      <c r="R80" s="35">
        <v>29427.87</v>
      </c>
      <c r="S80" s="39">
        <f t="shared" si="8"/>
        <v>2616.6699999999983</v>
      </c>
    </row>
    <row r="81" spans="1:19" s="37" customFormat="1" ht="20.25" customHeight="1">
      <c r="A81" s="38">
        <f aca="true" t="shared" si="12" ref="A81:A86">A80+1</f>
        <v>67</v>
      </c>
      <c r="B81" s="29" t="s">
        <v>114</v>
      </c>
      <c r="C81" s="30" t="s">
        <v>115</v>
      </c>
      <c r="D81" s="31">
        <v>7</v>
      </c>
      <c r="E81" s="32">
        <f>IF(D81:D153=7,0,(K81+O81+P81))</f>
        <v>0</v>
      </c>
      <c r="F81" s="33">
        <v>0</v>
      </c>
      <c r="G81" s="33">
        <v>0</v>
      </c>
      <c r="H81" s="33">
        <v>353.48</v>
      </c>
      <c r="I81" s="32">
        <f t="shared" si="10"/>
        <v>353.48</v>
      </c>
      <c r="J81" s="34">
        <v>0</v>
      </c>
      <c r="K81" s="32">
        <f t="shared" si="11"/>
        <v>353.48</v>
      </c>
      <c r="L81" s="33">
        <v>0</v>
      </c>
      <c r="M81" s="33">
        <v>0</v>
      </c>
      <c r="N81" s="33">
        <v>0</v>
      </c>
      <c r="O81" s="32">
        <f t="shared" si="9"/>
        <v>0</v>
      </c>
      <c r="P81" s="33">
        <v>0</v>
      </c>
      <c r="Q81" s="35">
        <v>11155.59</v>
      </c>
      <c r="R81" s="35">
        <v>0</v>
      </c>
      <c r="S81" s="39">
        <f t="shared" si="8"/>
        <v>0</v>
      </c>
    </row>
    <row r="82" spans="1:19" s="37" customFormat="1" ht="20.25" customHeight="1">
      <c r="A82" s="38">
        <f t="shared" si="12"/>
        <v>68</v>
      </c>
      <c r="B82" s="29"/>
      <c r="C82" s="30"/>
      <c r="D82" s="31"/>
      <c r="E82" s="32">
        <f>IF(D82:D154=7,0,(K82+O82+P82))</f>
        <v>0</v>
      </c>
      <c r="F82" s="33">
        <v>0</v>
      </c>
      <c r="G82" s="33">
        <v>0</v>
      </c>
      <c r="H82" s="33">
        <v>0</v>
      </c>
      <c r="I82" s="32">
        <f t="shared" si="10"/>
        <v>0</v>
      </c>
      <c r="J82" s="34">
        <v>0</v>
      </c>
      <c r="K82" s="32">
        <f t="shared" si="11"/>
        <v>0</v>
      </c>
      <c r="L82" s="33">
        <v>0</v>
      </c>
      <c r="M82" s="33">
        <v>0</v>
      </c>
      <c r="N82" s="33">
        <v>0</v>
      </c>
      <c r="O82" s="32">
        <f t="shared" si="9"/>
        <v>0</v>
      </c>
      <c r="P82" s="33">
        <v>0</v>
      </c>
      <c r="Q82" s="35">
        <v>0</v>
      </c>
      <c r="R82" s="35">
        <v>0</v>
      </c>
      <c r="S82" s="39">
        <f t="shared" si="8"/>
        <v>0</v>
      </c>
    </row>
    <row r="83" spans="1:19" s="37" customFormat="1" ht="20.25" customHeight="1">
      <c r="A83" s="38">
        <f t="shared" si="12"/>
        <v>69</v>
      </c>
      <c r="B83" s="29"/>
      <c r="C83" s="30"/>
      <c r="D83" s="31"/>
      <c r="E83" s="32">
        <f>IF(D83:D199=7,0,(K83+O83+P83))</f>
        <v>0</v>
      </c>
      <c r="F83" s="33">
        <v>0</v>
      </c>
      <c r="G83" s="33">
        <v>0</v>
      </c>
      <c r="H83" s="33">
        <v>0</v>
      </c>
      <c r="I83" s="32">
        <f t="shared" si="10"/>
        <v>0</v>
      </c>
      <c r="J83" s="34">
        <v>0</v>
      </c>
      <c r="K83" s="32">
        <f t="shared" si="11"/>
        <v>0</v>
      </c>
      <c r="L83" s="33">
        <v>0</v>
      </c>
      <c r="M83" s="33">
        <v>0</v>
      </c>
      <c r="N83" s="33">
        <v>0</v>
      </c>
      <c r="O83" s="32">
        <f t="shared" si="9"/>
        <v>0</v>
      </c>
      <c r="P83" s="33">
        <v>0</v>
      </c>
      <c r="Q83" s="35">
        <v>0</v>
      </c>
      <c r="R83" s="35">
        <v>0</v>
      </c>
      <c r="S83" s="39">
        <f t="shared" si="8"/>
        <v>0</v>
      </c>
    </row>
    <row r="84" spans="1:19" s="37" customFormat="1" ht="20.25" customHeight="1">
      <c r="A84" s="38">
        <f t="shared" si="12"/>
        <v>70</v>
      </c>
      <c r="B84" s="29"/>
      <c r="C84" s="30"/>
      <c r="D84" s="31"/>
      <c r="E84" s="32">
        <f>IF(D84:D200=7,0,(K84+O84+P84))</f>
        <v>0</v>
      </c>
      <c r="F84" s="33">
        <v>0</v>
      </c>
      <c r="G84" s="33">
        <v>0</v>
      </c>
      <c r="H84" s="33">
        <v>0</v>
      </c>
      <c r="I84" s="32">
        <f t="shared" si="10"/>
        <v>0</v>
      </c>
      <c r="J84" s="34">
        <v>0</v>
      </c>
      <c r="K84" s="32">
        <f t="shared" si="11"/>
        <v>0</v>
      </c>
      <c r="L84" s="33">
        <v>0</v>
      </c>
      <c r="M84" s="33">
        <v>0</v>
      </c>
      <c r="N84" s="33">
        <v>0</v>
      </c>
      <c r="O84" s="32">
        <f t="shared" si="9"/>
        <v>0</v>
      </c>
      <c r="P84" s="33">
        <v>0</v>
      </c>
      <c r="Q84" s="35">
        <v>0</v>
      </c>
      <c r="R84" s="35">
        <v>0</v>
      </c>
      <c r="S84" s="39">
        <f>IF(R84-Q84&lt;0,0,R84-Q84)</f>
        <v>0</v>
      </c>
    </row>
    <row r="85" spans="1:19" s="37" customFormat="1" ht="20.25" customHeight="1">
      <c r="A85" s="38" t="e">
        <f>#REF!+1</f>
        <v>#REF!</v>
      </c>
      <c r="B85" s="29"/>
      <c r="C85" s="30"/>
      <c r="D85" s="31"/>
      <c r="E85" s="32">
        <f>IF(D85:D205=7,0,(K85+O85+P85))</f>
        <v>0</v>
      </c>
      <c r="F85" s="33">
        <v>0</v>
      </c>
      <c r="G85" s="33">
        <v>0</v>
      </c>
      <c r="H85" s="33">
        <v>0</v>
      </c>
      <c r="I85" s="32">
        <f t="shared" si="10"/>
        <v>0</v>
      </c>
      <c r="J85" s="34">
        <v>0</v>
      </c>
      <c r="K85" s="32">
        <f t="shared" si="11"/>
        <v>0</v>
      </c>
      <c r="L85" s="33">
        <v>0</v>
      </c>
      <c r="M85" s="33">
        <v>0</v>
      </c>
      <c r="N85" s="33">
        <v>0</v>
      </c>
      <c r="O85" s="32">
        <f>SUM(L85:N85)</f>
        <v>0</v>
      </c>
      <c r="P85" s="33">
        <v>0</v>
      </c>
      <c r="Q85" s="35">
        <v>0</v>
      </c>
      <c r="R85" s="35">
        <v>0</v>
      </c>
      <c r="S85" s="39">
        <f>IF(R85-Q85&lt;0,0,R85-Q85)</f>
        <v>0</v>
      </c>
    </row>
    <row r="86" spans="1:19" s="37" customFormat="1" ht="20.25" customHeight="1" thickBot="1">
      <c r="A86" s="38" t="e">
        <f t="shared" si="12"/>
        <v>#REF!</v>
      </c>
      <c r="B86" s="29"/>
      <c r="C86" s="30"/>
      <c r="D86" s="31"/>
      <c r="E86" s="32">
        <f>IF(D86:D206=7,0,(K86+O86+P86))</f>
        <v>0</v>
      </c>
      <c r="F86" s="33">
        <v>0</v>
      </c>
      <c r="G86" s="33">
        <v>0</v>
      </c>
      <c r="H86" s="33">
        <v>0</v>
      </c>
      <c r="I86" s="32">
        <f t="shared" si="10"/>
        <v>0</v>
      </c>
      <c r="J86" s="34">
        <v>0</v>
      </c>
      <c r="K86" s="32">
        <f t="shared" si="11"/>
        <v>0</v>
      </c>
      <c r="L86" s="33">
        <v>0</v>
      </c>
      <c r="M86" s="33">
        <v>0</v>
      </c>
      <c r="N86" s="33">
        <v>0</v>
      </c>
      <c r="O86" s="32">
        <f>SUM(L86:N86)</f>
        <v>0</v>
      </c>
      <c r="P86" s="33">
        <v>0</v>
      </c>
      <c r="Q86" s="35">
        <v>0</v>
      </c>
      <c r="R86" s="35">
        <v>0</v>
      </c>
      <c r="S86" s="39">
        <f>IF(R86-Q86&lt;0,0,R86-Q86)</f>
        <v>0</v>
      </c>
    </row>
    <row r="87" spans="1:19" s="37" customFormat="1" ht="20.25" customHeight="1" hidden="1" thickBot="1">
      <c r="A87" s="38" t="e">
        <f>#REF!+1</f>
        <v>#REF!</v>
      </c>
      <c r="B87" s="40"/>
      <c r="C87" s="41"/>
      <c r="D87" s="42"/>
      <c r="E87" s="32">
        <f>IF(D87:D209=7,0,(K87+O87+P87))</f>
        <v>0</v>
      </c>
      <c r="F87" s="43">
        <v>0</v>
      </c>
      <c r="G87" s="43">
        <v>0</v>
      </c>
      <c r="H87" s="43">
        <v>0</v>
      </c>
      <c r="I87" s="32">
        <f t="shared" si="10"/>
        <v>0</v>
      </c>
      <c r="J87" s="34">
        <v>0</v>
      </c>
      <c r="K87" s="32">
        <f t="shared" si="11"/>
        <v>0</v>
      </c>
      <c r="L87" s="43">
        <v>0</v>
      </c>
      <c r="M87" s="43">
        <v>0</v>
      </c>
      <c r="N87" s="43">
        <v>0</v>
      </c>
      <c r="O87" s="44">
        <f>SUM(L87:N87)</f>
        <v>0</v>
      </c>
      <c r="P87" s="43">
        <v>0</v>
      </c>
      <c r="Q87" s="45">
        <v>0</v>
      </c>
      <c r="R87" s="45">
        <v>0</v>
      </c>
      <c r="S87" s="46">
        <f>IF(R87-Q87&lt;0,0,R87-Q87)</f>
        <v>0</v>
      </c>
    </row>
    <row r="88" spans="1:19" ht="23.25" customHeight="1" thickBot="1">
      <c r="A88" s="47"/>
      <c r="B88" s="48" t="s">
        <v>9</v>
      </c>
      <c r="C88" s="58"/>
      <c r="D88" s="49" t="s">
        <v>117</v>
      </c>
      <c r="E88" s="50">
        <f aca="true" t="shared" si="13" ref="E88:S88">SUBTOTAL(9,E15:E87)</f>
        <v>150318.525</v>
      </c>
      <c r="F88" s="50">
        <f t="shared" si="13"/>
        <v>123286.525</v>
      </c>
      <c r="G88" s="50">
        <f t="shared" si="13"/>
        <v>4560</v>
      </c>
      <c r="H88" s="50">
        <f t="shared" si="13"/>
        <v>2753.48</v>
      </c>
      <c r="I88" s="50">
        <f t="shared" si="13"/>
        <v>130600.00499999999</v>
      </c>
      <c r="J88" s="50">
        <f t="shared" si="13"/>
        <v>1600</v>
      </c>
      <c r="K88" s="50">
        <f t="shared" si="13"/>
        <v>132200.005</v>
      </c>
      <c r="L88" s="50">
        <f t="shared" si="13"/>
        <v>9456</v>
      </c>
      <c r="M88" s="50">
        <f t="shared" si="13"/>
        <v>0</v>
      </c>
      <c r="N88" s="51">
        <f t="shared" si="13"/>
        <v>0</v>
      </c>
      <c r="O88" s="50">
        <f t="shared" si="13"/>
        <v>9456</v>
      </c>
      <c r="P88" s="50">
        <f t="shared" si="13"/>
        <v>9016</v>
      </c>
      <c r="Q88" s="52">
        <f t="shared" si="13"/>
        <v>1791063.9899999986</v>
      </c>
      <c r="R88" s="52">
        <f t="shared" si="13"/>
        <v>1930989.7599999998</v>
      </c>
      <c r="S88" s="53">
        <f t="shared" si="13"/>
        <v>151081.35999999987</v>
      </c>
    </row>
    <row r="89" spans="2:19" ht="15.75">
      <c r="B89" s="80" t="s">
        <v>26</v>
      </c>
      <c r="C89" s="81"/>
      <c r="D89" s="81"/>
      <c r="E89" s="82"/>
      <c r="F89" s="72"/>
      <c r="G89" s="75"/>
      <c r="H89" s="75"/>
      <c r="I89" s="75"/>
      <c r="J89" s="59"/>
      <c r="K89" s="59"/>
      <c r="L89" s="75"/>
      <c r="M89" s="75"/>
      <c r="N89" s="75"/>
      <c r="O89" s="59"/>
      <c r="P89" s="75"/>
      <c r="Q89" s="75"/>
      <c r="R89" s="75"/>
      <c r="S89" s="66"/>
    </row>
    <row r="90" spans="2:19" ht="30" customHeight="1">
      <c r="B90" s="83" t="s">
        <v>27</v>
      </c>
      <c r="C90" s="84"/>
      <c r="D90" s="84"/>
      <c r="E90" s="85"/>
      <c r="F90" s="73"/>
      <c r="G90" s="76"/>
      <c r="H90" s="76"/>
      <c r="I90" s="76"/>
      <c r="J90" s="60"/>
      <c r="K90" s="60"/>
      <c r="L90" s="76"/>
      <c r="M90" s="76"/>
      <c r="N90" s="76"/>
      <c r="O90" s="60"/>
      <c r="P90" s="76"/>
      <c r="Q90" s="76"/>
      <c r="R90" s="76"/>
      <c r="S90" s="67"/>
    </row>
    <row r="91" spans="2:19" ht="29.25" customHeight="1" thickBot="1">
      <c r="B91" s="70" t="s">
        <v>28</v>
      </c>
      <c r="C91" s="71"/>
      <c r="D91" s="71"/>
      <c r="E91" s="71"/>
      <c r="F91" s="74"/>
      <c r="G91" s="77"/>
      <c r="H91" s="77"/>
      <c r="I91" s="77"/>
      <c r="J91" s="61"/>
      <c r="K91" s="61"/>
      <c r="L91" s="77"/>
      <c r="M91" s="77"/>
      <c r="N91" s="77"/>
      <c r="O91" s="61"/>
      <c r="P91" s="77"/>
      <c r="Q91" s="77"/>
      <c r="R91" s="77"/>
      <c r="S91" s="68"/>
    </row>
    <row r="92" spans="2:12" ht="19.5" customHeight="1">
      <c r="B92" s="54" t="s">
        <v>124</v>
      </c>
      <c r="E92" s="55"/>
      <c r="F92" s="55"/>
      <c r="G92" s="55"/>
      <c r="H92" s="55"/>
      <c r="I92" s="55"/>
      <c r="J92" s="55"/>
      <c r="K92" s="55"/>
      <c r="L92" s="55"/>
    </row>
    <row r="95" spans="9:12" ht="15.75">
      <c r="I95" s="57"/>
      <c r="K95" s="57"/>
      <c r="L95" s="57"/>
    </row>
    <row r="96" spans="9:12" ht="15.75">
      <c r="I96" s="57"/>
      <c r="K96" s="57"/>
      <c r="L96" s="57"/>
    </row>
    <row r="97" spans="9:12" ht="15.75">
      <c r="I97" s="57"/>
      <c r="K97" s="57"/>
      <c r="L97" s="57"/>
    </row>
  </sheetData>
  <sheetProtection password="E514" sheet="1"/>
  <autoFilter ref="A14:S14"/>
  <mergeCells count="18">
    <mergeCell ref="A1:S1"/>
    <mergeCell ref="G89:G91"/>
    <mergeCell ref="Q89:Q91"/>
    <mergeCell ref="I89:I91"/>
    <mergeCell ref="B13:C13"/>
    <mergeCell ref="L89:N91"/>
    <mergeCell ref="A2:S2"/>
    <mergeCell ref="B89:E89"/>
    <mergeCell ref="B90:E90"/>
    <mergeCell ref="P89:P91"/>
    <mergeCell ref="M3:S3"/>
    <mergeCell ref="B12:D12"/>
    <mergeCell ref="S89:S91"/>
    <mergeCell ref="B11:S11"/>
    <mergeCell ref="B91:E91"/>
    <mergeCell ref="F89:F91"/>
    <mergeCell ref="R89:R91"/>
    <mergeCell ref="H89:H91"/>
  </mergeCells>
  <printOptions horizontalCentered="1"/>
  <pageMargins left="0.25" right="0.25" top="0.5" bottom="0.5" header="0.25" footer="0.25"/>
  <pageSetup horizontalDpi="600" verticalDpi="600" orientation="landscape" paperSize="5" scale="43" r:id="rId4"/>
  <headerFooter alignWithMargins="0">
    <oddHeader>&amp;L&amp;D&amp;C&amp;F
&amp;RPage &amp;P of &amp;N</oddHeader>
  </headerFooter>
  <rowBreaks count="1" manualBreakCount="1">
    <brk id="50" max="18" man="1"/>
  </rowBreaks>
  <ignoredErrors>
    <ignoredError sqref="A15:A82" unlockedFormula="1"/>
    <ignoredError sqref="I15 I16:I82 I87 I83:I84 I85:I86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Usrey-Scott, Jennifer E (DSHS/MSD)</dc:creator>
  <cp:keywords/>
  <dc:description/>
  <cp:lastModifiedBy>Paulk, Tammy (DSHS/ALTSA/MSD)</cp:lastModifiedBy>
  <cp:lastPrinted>2018-12-12T21:55:13Z</cp:lastPrinted>
  <dcterms:created xsi:type="dcterms:W3CDTF">2014-01-31T23:09:22Z</dcterms:created>
  <dcterms:modified xsi:type="dcterms:W3CDTF">2018-12-12T21:55:39Z</dcterms:modified>
  <cp:category/>
  <cp:version/>
  <cp:contentType/>
  <cp:contentStatus/>
</cp:coreProperties>
</file>