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lsta\Desktop\To be Posted to the Web\"/>
    </mc:Choice>
  </mc:AlternateContent>
  <bookViews>
    <workbookView xWindow="0" yWindow="0" windowWidth="28800" windowHeight="12135"/>
  </bookViews>
  <sheets>
    <sheet name="FMR RS MEANS REGIONAL ADJ" sheetId="2" r:id="rId1"/>
    <sheet name="DC BUwagepercent" sheetId="3" r:id="rId2"/>
    <sheet name="DC BUwage Indexs" sheetId="4" r:id="rId3"/>
  </sheets>
  <externalReferences>
    <externalReference r:id="rId4"/>
  </externalReferences>
  <definedNames>
    <definedName name="ImportStart">[1]MAP!$C$2</definedName>
    <definedName name="rngRate">[1]MAP!#REF!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2" l="1"/>
  <c r="T2" i="2" s="1"/>
  <c r="U2" i="2" s="1"/>
  <c r="I9" i="4" l="1"/>
  <c r="I47" i="4" l="1"/>
  <c r="I46" i="4"/>
  <c r="I45" i="4"/>
  <c r="J45" i="4" s="1"/>
  <c r="N37" i="4" s="1"/>
  <c r="I44" i="4"/>
  <c r="I43" i="4"/>
  <c r="I42" i="4"/>
  <c r="I41" i="4"/>
  <c r="J41" i="4" s="1"/>
  <c r="N33" i="4" s="1"/>
  <c r="I40" i="4"/>
  <c r="J40" i="4" s="1"/>
  <c r="N32" i="4" s="1"/>
  <c r="I39" i="4"/>
  <c r="I38" i="4"/>
  <c r="I37" i="4"/>
  <c r="I36" i="4"/>
  <c r="J36" i="4" s="1"/>
  <c r="I35" i="4"/>
  <c r="I34" i="4"/>
  <c r="I33" i="4"/>
  <c r="J32" i="4"/>
  <c r="N24" i="4" s="1"/>
  <c r="I32" i="4"/>
  <c r="I31" i="4"/>
  <c r="I30" i="4"/>
  <c r="N28" i="4"/>
  <c r="I29" i="4"/>
  <c r="I28" i="4"/>
  <c r="I27" i="4"/>
  <c r="J27" i="4" s="1"/>
  <c r="N19" i="4" s="1"/>
  <c r="I26" i="4"/>
  <c r="I25" i="4"/>
  <c r="I24" i="4"/>
  <c r="I23" i="4"/>
  <c r="I22" i="4"/>
  <c r="I21" i="4"/>
  <c r="I20" i="4"/>
  <c r="I19" i="4"/>
  <c r="I18" i="4"/>
  <c r="I17" i="4"/>
  <c r="I16" i="4"/>
  <c r="I15" i="4"/>
  <c r="J15" i="4" s="1"/>
  <c r="N7" i="4" s="1"/>
  <c r="I14" i="4"/>
  <c r="I13" i="4"/>
  <c r="I12" i="4"/>
  <c r="I11" i="4"/>
  <c r="I10" i="4"/>
  <c r="F227" i="3"/>
  <c r="F229" i="3" s="1"/>
  <c r="E227" i="3"/>
  <c r="E229" i="3" s="1"/>
  <c r="D227" i="3"/>
  <c r="D229" i="3" s="1"/>
  <c r="C227" i="3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3" i="2" l="1"/>
  <c r="U3" i="2" s="1"/>
  <c r="T15" i="2"/>
  <c r="U15" i="2" s="1"/>
  <c r="T27" i="2"/>
  <c r="U27" i="2" s="1"/>
  <c r="T35" i="2"/>
  <c r="U35" i="2" s="1"/>
  <c r="T47" i="2"/>
  <c r="U47" i="2" s="1"/>
  <c r="T59" i="2"/>
  <c r="U59" i="2" s="1"/>
  <c r="T71" i="2"/>
  <c r="U71" i="2" s="1"/>
  <c r="T83" i="2"/>
  <c r="U83" i="2" s="1"/>
  <c r="T95" i="2"/>
  <c r="U95" i="2" s="1"/>
  <c r="T107" i="2"/>
  <c r="U107" i="2" s="1"/>
  <c r="T115" i="2"/>
  <c r="U115" i="2" s="1"/>
  <c r="T127" i="2"/>
  <c r="U127" i="2" s="1"/>
  <c r="T139" i="2"/>
  <c r="U139" i="2" s="1"/>
  <c r="T151" i="2"/>
  <c r="U151" i="2" s="1"/>
  <c r="T159" i="2"/>
  <c r="U159" i="2" s="1"/>
  <c r="T171" i="2"/>
  <c r="U171" i="2" s="1"/>
  <c r="T183" i="2"/>
  <c r="U183" i="2" s="1"/>
  <c r="T195" i="2"/>
  <c r="U195" i="2" s="1"/>
  <c r="T203" i="2"/>
  <c r="U203" i="2" s="1"/>
  <c r="T4" i="2"/>
  <c r="U4" i="2" s="1"/>
  <c r="T12" i="2"/>
  <c r="U12" i="2" s="1"/>
  <c r="T20" i="2"/>
  <c r="U20" i="2" s="1"/>
  <c r="T24" i="2"/>
  <c r="U24" i="2" s="1"/>
  <c r="T28" i="2"/>
  <c r="U28" i="2" s="1"/>
  <c r="T32" i="2"/>
  <c r="U32" i="2" s="1"/>
  <c r="T36" i="2"/>
  <c r="U36" i="2" s="1"/>
  <c r="T40" i="2"/>
  <c r="U40" i="2" s="1"/>
  <c r="T44" i="2"/>
  <c r="U44" i="2" s="1"/>
  <c r="T48" i="2"/>
  <c r="U48" i="2" s="1"/>
  <c r="T52" i="2"/>
  <c r="U52" i="2" s="1"/>
  <c r="T56" i="2"/>
  <c r="U56" i="2" s="1"/>
  <c r="T60" i="2"/>
  <c r="U60" i="2" s="1"/>
  <c r="T64" i="2"/>
  <c r="U64" i="2" s="1"/>
  <c r="T68" i="2"/>
  <c r="U68" i="2" s="1"/>
  <c r="T72" i="2"/>
  <c r="U72" i="2" s="1"/>
  <c r="T76" i="2"/>
  <c r="U76" i="2" s="1"/>
  <c r="T80" i="2"/>
  <c r="U80" i="2" s="1"/>
  <c r="T84" i="2"/>
  <c r="U84" i="2" s="1"/>
  <c r="T88" i="2"/>
  <c r="U88" i="2" s="1"/>
  <c r="T92" i="2"/>
  <c r="U92" i="2" s="1"/>
  <c r="T96" i="2"/>
  <c r="U96" i="2" s="1"/>
  <c r="T100" i="2"/>
  <c r="U100" i="2" s="1"/>
  <c r="T104" i="2"/>
  <c r="U104" i="2" s="1"/>
  <c r="T108" i="2"/>
  <c r="U108" i="2" s="1"/>
  <c r="T112" i="2"/>
  <c r="U112" i="2" s="1"/>
  <c r="T116" i="2"/>
  <c r="U116" i="2" s="1"/>
  <c r="T120" i="2"/>
  <c r="U120" i="2" s="1"/>
  <c r="T124" i="2"/>
  <c r="U124" i="2" s="1"/>
  <c r="T128" i="2"/>
  <c r="U128" i="2" s="1"/>
  <c r="T132" i="2"/>
  <c r="U132" i="2" s="1"/>
  <c r="T136" i="2"/>
  <c r="U136" i="2" s="1"/>
  <c r="T140" i="2"/>
  <c r="U140" i="2" s="1"/>
  <c r="T144" i="2"/>
  <c r="U144" i="2" s="1"/>
  <c r="T148" i="2"/>
  <c r="U148" i="2" s="1"/>
  <c r="T152" i="2"/>
  <c r="U152" i="2" s="1"/>
  <c r="T156" i="2"/>
  <c r="U156" i="2" s="1"/>
  <c r="T160" i="2"/>
  <c r="U160" i="2" s="1"/>
  <c r="T164" i="2"/>
  <c r="U164" i="2" s="1"/>
  <c r="T168" i="2"/>
  <c r="U168" i="2" s="1"/>
  <c r="T172" i="2"/>
  <c r="U172" i="2" s="1"/>
  <c r="T176" i="2"/>
  <c r="U176" i="2" s="1"/>
  <c r="T180" i="2"/>
  <c r="U180" i="2" s="1"/>
  <c r="T184" i="2"/>
  <c r="U184" i="2" s="1"/>
  <c r="T188" i="2"/>
  <c r="U188" i="2" s="1"/>
  <c r="T192" i="2"/>
  <c r="U192" i="2" s="1"/>
  <c r="T196" i="2"/>
  <c r="U196" i="2" s="1"/>
  <c r="T200" i="2"/>
  <c r="U200" i="2" s="1"/>
  <c r="T204" i="2"/>
  <c r="U204" i="2" s="1"/>
  <c r="T7" i="2"/>
  <c r="U7" i="2" s="1"/>
  <c r="T19" i="2"/>
  <c r="U19" i="2" s="1"/>
  <c r="T31" i="2"/>
  <c r="U31" i="2" s="1"/>
  <c r="T43" i="2"/>
  <c r="U43" i="2" s="1"/>
  <c r="T55" i="2"/>
  <c r="U55" i="2" s="1"/>
  <c r="T63" i="2"/>
  <c r="U63" i="2" s="1"/>
  <c r="T75" i="2"/>
  <c r="U75" i="2" s="1"/>
  <c r="T87" i="2"/>
  <c r="U87" i="2" s="1"/>
  <c r="T99" i="2"/>
  <c r="U99" i="2" s="1"/>
  <c r="T111" i="2"/>
  <c r="U111" i="2" s="1"/>
  <c r="T123" i="2"/>
  <c r="U123" i="2" s="1"/>
  <c r="T131" i="2"/>
  <c r="U131" i="2" s="1"/>
  <c r="T143" i="2"/>
  <c r="U143" i="2" s="1"/>
  <c r="T155" i="2"/>
  <c r="U155" i="2" s="1"/>
  <c r="T167" i="2"/>
  <c r="U167" i="2" s="1"/>
  <c r="T175" i="2"/>
  <c r="U175" i="2" s="1"/>
  <c r="T179" i="2"/>
  <c r="U179" i="2" s="1"/>
  <c r="T191" i="2"/>
  <c r="U191" i="2" s="1"/>
  <c r="T199" i="2"/>
  <c r="U199" i="2" s="1"/>
  <c r="T8" i="2"/>
  <c r="U8" i="2" s="1"/>
  <c r="T16" i="2"/>
  <c r="U16" i="2" s="1"/>
  <c r="T5" i="2"/>
  <c r="U5" i="2" s="1"/>
  <c r="T9" i="2"/>
  <c r="U9" i="2" s="1"/>
  <c r="T13" i="2"/>
  <c r="U13" i="2" s="1"/>
  <c r="T17" i="2"/>
  <c r="U17" i="2" s="1"/>
  <c r="T21" i="2"/>
  <c r="U21" i="2" s="1"/>
  <c r="T25" i="2"/>
  <c r="U25" i="2" s="1"/>
  <c r="T29" i="2"/>
  <c r="U29" i="2" s="1"/>
  <c r="T33" i="2"/>
  <c r="U33" i="2" s="1"/>
  <c r="T37" i="2"/>
  <c r="U37" i="2" s="1"/>
  <c r="T41" i="2"/>
  <c r="U41" i="2" s="1"/>
  <c r="T45" i="2"/>
  <c r="U45" i="2" s="1"/>
  <c r="T49" i="2"/>
  <c r="U49" i="2" s="1"/>
  <c r="T53" i="2"/>
  <c r="U53" i="2" s="1"/>
  <c r="T57" i="2"/>
  <c r="U57" i="2" s="1"/>
  <c r="T61" i="2"/>
  <c r="U61" i="2" s="1"/>
  <c r="T65" i="2"/>
  <c r="U65" i="2" s="1"/>
  <c r="T69" i="2"/>
  <c r="U69" i="2" s="1"/>
  <c r="T73" i="2"/>
  <c r="U73" i="2" s="1"/>
  <c r="T77" i="2"/>
  <c r="U77" i="2" s="1"/>
  <c r="T81" i="2"/>
  <c r="U81" i="2" s="1"/>
  <c r="T85" i="2"/>
  <c r="U85" i="2" s="1"/>
  <c r="T89" i="2"/>
  <c r="U89" i="2" s="1"/>
  <c r="T93" i="2"/>
  <c r="U93" i="2" s="1"/>
  <c r="T97" i="2"/>
  <c r="U97" i="2" s="1"/>
  <c r="T101" i="2"/>
  <c r="U101" i="2" s="1"/>
  <c r="T105" i="2"/>
  <c r="U105" i="2" s="1"/>
  <c r="T109" i="2"/>
  <c r="U109" i="2" s="1"/>
  <c r="T113" i="2"/>
  <c r="U113" i="2" s="1"/>
  <c r="T117" i="2"/>
  <c r="U117" i="2" s="1"/>
  <c r="T121" i="2"/>
  <c r="U121" i="2" s="1"/>
  <c r="T125" i="2"/>
  <c r="U125" i="2" s="1"/>
  <c r="T129" i="2"/>
  <c r="U129" i="2" s="1"/>
  <c r="T133" i="2"/>
  <c r="U133" i="2" s="1"/>
  <c r="T137" i="2"/>
  <c r="U137" i="2" s="1"/>
  <c r="T141" i="2"/>
  <c r="U141" i="2" s="1"/>
  <c r="T145" i="2"/>
  <c r="U145" i="2" s="1"/>
  <c r="T149" i="2"/>
  <c r="U149" i="2" s="1"/>
  <c r="T153" i="2"/>
  <c r="U153" i="2" s="1"/>
  <c r="T157" i="2"/>
  <c r="U157" i="2" s="1"/>
  <c r="T161" i="2"/>
  <c r="U161" i="2" s="1"/>
  <c r="T165" i="2"/>
  <c r="U165" i="2" s="1"/>
  <c r="T169" i="2"/>
  <c r="U169" i="2" s="1"/>
  <c r="T173" i="2"/>
  <c r="U173" i="2" s="1"/>
  <c r="T177" i="2"/>
  <c r="U177" i="2" s="1"/>
  <c r="T181" i="2"/>
  <c r="U181" i="2" s="1"/>
  <c r="T185" i="2"/>
  <c r="U185" i="2" s="1"/>
  <c r="T189" i="2"/>
  <c r="U189" i="2" s="1"/>
  <c r="T193" i="2"/>
  <c r="U193" i="2" s="1"/>
  <c r="T197" i="2"/>
  <c r="U197" i="2" s="1"/>
  <c r="T201" i="2"/>
  <c r="U201" i="2" s="1"/>
  <c r="T205" i="2"/>
  <c r="U205" i="2" s="1"/>
  <c r="T11" i="2"/>
  <c r="U11" i="2" s="1"/>
  <c r="T23" i="2"/>
  <c r="U23" i="2" s="1"/>
  <c r="T39" i="2"/>
  <c r="U39" i="2" s="1"/>
  <c r="T51" i="2"/>
  <c r="U51" i="2" s="1"/>
  <c r="T67" i="2"/>
  <c r="U67" i="2" s="1"/>
  <c r="T79" i="2"/>
  <c r="U79" i="2" s="1"/>
  <c r="T91" i="2"/>
  <c r="U91" i="2" s="1"/>
  <c r="T103" i="2"/>
  <c r="U103" i="2" s="1"/>
  <c r="T119" i="2"/>
  <c r="U119" i="2" s="1"/>
  <c r="T135" i="2"/>
  <c r="U135" i="2" s="1"/>
  <c r="T147" i="2"/>
  <c r="U147" i="2" s="1"/>
  <c r="T163" i="2"/>
  <c r="U163" i="2" s="1"/>
  <c r="T187" i="2"/>
  <c r="U187" i="2" s="1"/>
  <c r="T6" i="2"/>
  <c r="U6" i="2" s="1"/>
  <c r="T10" i="2"/>
  <c r="U10" i="2" s="1"/>
  <c r="T14" i="2"/>
  <c r="U14" i="2" s="1"/>
  <c r="T18" i="2"/>
  <c r="U18" i="2" s="1"/>
  <c r="T22" i="2"/>
  <c r="U22" i="2" s="1"/>
  <c r="T26" i="2"/>
  <c r="U26" i="2" s="1"/>
  <c r="T30" i="2"/>
  <c r="U30" i="2" s="1"/>
  <c r="T34" i="2"/>
  <c r="U34" i="2" s="1"/>
  <c r="T38" i="2"/>
  <c r="U38" i="2" s="1"/>
  <c r="T42" i="2"/>
  <c r="U42" i="2" s="1"/>
  <c r="T46" i="2"/>
  <c r="U46" i="2" s="1"/>
  <c r="T50" i="2"/>
  <c r="U50" i="2" s="1"/>
  <c r="T54" i="2"/>
  <c r="U54" i="2" s="1"/>
  <c r="T58" i="2"/>
  <c r="U58" i="2" s="1"/>
  <c r="T62" i="2"/>
  <c r="U62" i="2" s="1"/>
  <c r="T66" i="2"/>
  <c r="U66" i="2" s="1"/>
  <c r="T70" i="2"/>
  <c r="U70" i="2" s="1"/>
  <c r="T74" i="2"/>
  <c r="U74" i="2" s="1"/>
  <c r="T78" i="2"/>
  <c r="U78" i="2" s="1"/>
  <c r="T82" i="2"/>
  <c r="U82" i="2" s="1"/>
  <c r="T86" i="2"/>
  <c r="U86" i="2" s="1"/>
  <c r="T90" i="2"/>
  <c r="U90" i="2" s="1"/>
  <c r="T94" i="2"/>
  <c r="U94" i="2" s="1"/>
  <c r="T98" i="2"/>
  <c r="U98" i="2" s="1"/>
  <c r="T102" i="2"/>
  <c r="U102" i="2" s="1"/>
  <c r="T106" i="2"/>
  <c r="U106" i="2" s="1"/>
  <c r="T110" i="2"/>
  <c r="U110" i="2" s="1"/>
  <c r="T114" i="2"/>
  <c r="U114" i="2" s="1"/>
  <c r="T118" i="2"/>
  <c r="U118" i="2" s="1"/>
  <c r="T122" i="2"/>
  <c r="U122" i="2" s="1"/>
  <c r="T126" i="2"/>
  <c r="U126" i="2" s="1"/>
  <c r="T130" i="2"/>
  <c r="U130" i="2" s="1"/>
  <c r="T134" i="2"/>
  <c r="U134" i="2" s="1"/>
  <c r="T138" i="2"/>
  <c r="U138" i="2" s="1"/>
  <c r="T142" i="2"/>
  <c r="U142" i="2" s="1"/>
  <c r="T146" i="2"/>
  <c r="U146" i="2" s="1"/>
  <c r="T150" i="2"/>
  <c r="U150" i="2" s="1"/>
  <c r="T154" i="2"/>
  <c r="U154" i="2" s="1"/>
  <c r="T158" i="2"/>
  <c r="U158" i="2" s="1"/>
  <c r="T162" i="2"/>
  <c r="U162" i="2" s="1"/>
  <c r="T166" i="2"/>
  <c r="U166" i="2" s="1"/>
  <c r="T170" i="2"/>
  <c r="U170" i="2" s="1"/>
  <c r="T174" i="2"/>
  <c r="U174" i="2" s="1"/>
  <c r="T178" i="2"/>
  <c r="U178" i="2" s="1"/>
  <c r="T182" i="2"/>
  <c r="U182" i="2" s="1"/>
  <c r="T186" i="2"/>
  <c r="U186" i="2" s="1"/>
  <c r="T190" i="2"/>
  <c r="U190" i="2" s="1"/>
  <c r="T194" i="2"/>
  <c r="U194" i="2" s="1"/>
  <c r="T198" i="2"/>
  <c r="U198" i="2" s="1"/>
  <c r="T202" i="2"/>
  <c r="U202" i="2" s="1"/>
  <c r="T206" i="2"/>
  <c r="U206" i="2" s="1"/>
  <c r="J38" i="4"/>
  <c r="N30" i="4" s="1"/>
  <c r="J20" i="4"/>
  <c r="N12" i="4" s="1"/>
  <c r="J28" i="4"/>
  <c r="N20" i="4" s="1"/>
  <c r="J12" i="4"/>
  <c r="N4" i="4" s="1"/>
  <c r="J16" i="4"/>
  <c r="N8" i="4" s="1"/>
  <c r="J24" i="4"/>
  <c r="N16" i="4" s="1"/>
  <c r="J21" i="4"/>
  <c r="N13" i="4" s="1"/>
  <c r="J13" i="4"/>
  <c r="N5" i="4" s="1"/>
  <c r="J19" i="4"/>
  <c r="N11" i="4" s="1"/>
  <c r="J33" i="4"/>
  <c r="N25" i="4" s="1"/>
  <c r="J39" i="4"/>
  <c r="N31" i="4" s="1"/>
  <c r="J42" i="4"/>
  <c r="N34" i="4" s="1"/>
  <c r="J46" i="4"/>
  <c r="N38" i="4" s="1"/>
  <c r="J11" i="4"/>
  <c r="N3" i="4" s="1"/>
  <c r="J25" i="4"/>
  <c r="N17" i="4" s="1"/>
  <c r="J31" i="4"/>
  <c r="N23" i="4" s="1"/>
  <c r="J37" i="4"/>
  <c r="N29" i="4" s="1"/>
  <c r="J43" i="4"/>
  <c r="N35" i="4" s="1"/>
  <c r="J47" i="4"/>
  <c r="N39" i="4" s="1"/>
  <c r="J17" i="4"/>
  <c r="N9" i="4" s="1"/>
  <c r="J23" i="4"/>
  <c r="N15" i="4" s="1"/>
  <c r="J29" i="4"/>
  <c r="N21" i="4" s="1"/>
  <c r="J35" i="4"/>
  <c r="N27" i="4" s="1"/>
  <c r="J44" i="4"/>
  <c r="N36" i="4" s="1"/>
  <c r="J10" i="4"/>
  <c r="N2" i="4" s="1"/>
  <c r="J14" i="4"/>
  <c r="N6" i="4" s="1"/>
  <c r="J18" i="4"/>
  <c r="N10" i="4" s="1"/>
  <c r="J22" i="4"/>
  <c r="N14" i="4" s="1"/>
  <c r="J26" i="4"/>
  <c r="N18" i="4" s="1"/>
  <c r="J30" i="4"/>
  <c r="N22" i="4" s="1"/>
  <c r="J34" i="4"/>
  <c r="N26" i="4" s="1"/>
</calcChain>
</file>

<file path=xl/sharedStrings.xml><?xml version="1.0" encoding="utf-8"?>
<sst xmlns="http://schemas.openxmlformats.org/spreadsheetml/2006/main" count="1800" uniqueCount="796">
  <si>
    <t>FIRST 3</t>
  </si>
  <si>
    <t>SAINT ANNE NURSING AND REHABILITATION CENTER</t>
  </si>
  <si>
    <t>3540 NE 110TH</t>
  </si>
  <si>
    <t>SEATTLE</t>
  </si>
  <si>
    <t>Zip Codes</t>
  </si>
  <si>
    <t>City</t>
  </si>
  <si>
    <t>COMMERCIAL</t>
  </si>
  <si>
    <t>COLUMBIA LUTHERAN HOME</t>
  </si>
  <si>
    <t>4700 PHINNEY AVENUE NO</t>
  </si>
  <si>
    <t xml:space="preserve">Seattle </t>
  </si>
  <si>
    <t>PROVIDENCE MOUNT ST VINCENT</t>
  </si>
  <si>
    <t>4831 35TH AVENUE SW</t>
  </si>
  <si>
    <t>NON MSA</t>
  </si>
  <si>
    <t>917 S SCHEUBER RD</t>
  </si>
  <si>
    <t>CENTRALIA</t>
  </si>
  <si>
    <t>Everett</t>
  </si>
  <si>
    <t>NISQUALLY VALLEY CARE CENTER</t>
  </si>
  <si>
    <t>9414 357TH ST SO</t>
  </si>
  <si>
    <t>MCKENNA</t>
  </si>
  <si>
    <t>Tacoma</t>
  </si>
  <si>
    <t>ANACORTES</t>
  </si>
  <si>
    <t>JOSEPHINE SUNSET HOME</t>
  </si>
  <si>
    <t>SNOHOMISH</t>
  </si>
  <si>
    <t>9901 272ND PLACE NW</t>
  </si>
  <si>
    <t>STANWOOD</t>
  </si>
  <si>
    <t>Olympia</t>
  </si>
  <si>
    <t>5129 HILLTOP ROAD</t>
  </si>
  <si>
    <t>EVERETT</t>
  </si>
  <si>
    <t>Vancouver</t>
  </si>
  <si>
    <t>SUNSHINE GARDENS</t>
  </si>
  <si>
    <t>SPOKANE</t>
  </si>
  <si>
    <t>PRESTIGE CARE &amp; REHABILITATION - PARKSIDE</t>
  </si>
  <si>
    <t>YAKIMA</t>
  </si>
  <si>
    <t>308 W EMMA ST</t>
  </si>
  <si>
    <t>UNION GAP</t>
  </si>
  <si>
    <t>Wenatchee</t>
  </si>
  <si>
    <t>GOOD SAMARITAN HEALTH CARE CENTER</t>
  </si>
  <si>
    <t>702 NORTH 16TH AVENUE</t>
  </si>
  <si>
    <t>Yakima</t>
  </si>
  <si>
    <t>KENNEY, THE</t>
  </si>
  <si>
    <t>7125 FAUNTLEROY WAY SW</t>
  </si>
  <si>
    <t>Spokane</t>
  </si>
  <si>
    <t>CRISTWOOD NURSING AND REHABILITATION</t>
  </si>
  <si>
    <t>19301 KINGS GARDEN DR N</t>
  </si>
  <si>
    <t>PRESTIGE CARE &amp; REHABILITATION - CLARKSTON</t>
  </si>
  <si>
    <t>1242 11TH ST</t>
  </si>
  <si>
    <t>CLARKSTON</t>
  </si>
  <si>
    <t>CANTERBURY HOUSE</t>
  </si>
  <si>
    <t>502 29TH STREET SE</t>
  </si>
  <si>
    <t>AUBURN</t>
  </si>
  <si>
    <t>Richland</t>
  </si>
  <si>
    <t>MESSENGER HOUSE CARE CENTER</t>
  </si>
  <si>
    <t>10861 NE MANITOU PARK BLVD</t>
  </si>
  <si>
    <t>BAINBRIDGE ISLAND</t>
  </si>
  <si>
    <t>Clarkston</t>
  </si>
  <si>
    <t>ST FRANCIS OF BELLINGHAM</t>
  </si>
  <si>
    <t>3121 SQUALICUM PARKWAY</t>
  </si>
  <si>
    <t>BELLINGHAM</t>
  </si>
  <si>
    <t>PARK ROYAL HEALTH AND REHABILITATION CENTER</t>
  </si>
  <si>
    <t>910 16TH AVENUE</t>
  </si>
  <si>
    <t>LONGVIEW</t>
  </si>
  <si>
    <t>PARK WEST CARE CENTER</t>
  </si>
  <si>
    <t>1703 CALIFORNIA AVENUE SW</t>
  </si>
  <si>
    <t>PACIFIC CARE AND REHABILITATION</t>
  </si>
  <si>
    <t>WASHINGTON ODD FELLOWS HOME</t>
  </si>
  <si>
    <t>WALLA WALLA</t>
  </si>
  <si>
    <t>534 BOYER AVENUE</t>
  </si>
  <si>
    <t>LIFE CARE CENTER OF PORT TOWNSEND</t>
  </si>
  <si>
    <t>751 KEARNEY ST</t>
  </si>
  <si>
    <t>PORT TOWNSEND</t>
  </si>
  <si>
    <t>SUMMITVIEW HEALTHCARE CENTER</t>
  </si>
  <si>
    <t>3801 SUMMITVIEW AVENUE</t>
  </si>
  <si>
    <t>MARTHA &amp; MARY HEALTH SERVICES</t>
  </si>
  <si>
    <t>19160 FRONT STREET NE</t>
  </si>
  <si>
    <t>POULSBO</t>
  </si>
  <si>
    <t>WHITMAN HEALTH AND REHABILITATION CENTER</t>
  </si>
  <si>
    <t>1150 WEST FAIRVIEW RD</t>
  </si>
  <si>
    <t>COLFAX</t>
  </si>
  <si>
    <t>SUNRISE VIEW CONVALESCENT CENTER</t>
  </si>
  <si>
    <t>2520 MADISON STREET</t>
  </si>
  <si>
    <t>5821 188TH SW</t>
  </si>
  <si>
    <t>LYNNWOOD</t>
  </si>
  <si>
    <t>FOSS HOME AND VILLAGE</t>
  </si>
  <si>
    <t>13023 GREENWOOD AVENUE N</t>
  </si>
  <si>
    <t>GOOD SAMARITAN SOCIETY - SPOKANE VALLEY</t>
  </si>
  <si>
    <t>EAST 17121 EIGHTH AVENUE</t>
  </si>
  <si>
    <t>SPOKANE VALLEY</t>
  </si>
  <si>
    <t>STAFFORD HEALTHCARE</t>
  </si>
  <si>
    <t>2800 SOUTH 224TH STREET</t>
  </si>
  <si>
    <t>DES MOINES</t>
  </si>
  <si>
    <t>WASHINGTON CENTER FOR COMPREHENSIVE REHABILITATION</t>
  </si>
  <si>
    <t>2821 SOUTH WALDEN STREET</t>
  </si>
  <si>
    <t>GRAYS HARBOR HEALTH &amp; REHABILITATION CENTER</t>
  </si>
  <si>
    <t>920 ANDERSON DRIVE</t>
  </si>
  <si>
    <t>ABERDEEN</t>
  </si>
  <si>
    <t>BAYVIEW MANOR</t>
  </si>
  <si>
    <t>11 WEST ALOHA ST</t>
  </si>
  <si>
    <t>BURIEN NURSING AND REHABILITATION CENTER</t>
  </si>
  <si>
    <t>1031 SW 130TH STREET</t>
  </si>
  <si>
    <t>BURIEN</t>
  </si>
  <si>
    <t>ROCKWOOD AT HAWTHORNE</t>
  </si>
  <si>
    <t>101 EAST HAWTHORNE ROAD</t>
  </si>
  <si>
    <t>PARK MANOR REHABILITATION CENTER</t>
  </si>
  <si>
    <t>1710 PLAZA WAY</t>
  </si>
  <si>
    <t>CRESCENT HEALTH CARE, INC.</t>
  </si>
  <si>
    <t>505 NORTH 40TH AVENUE</t>
  </si>
  <si>
    <t>WILLOW SPRINGS CARE AND REHABILITATION</t>
  </si>
  <si>
    <t>4007 TIETON DRIVE</t>
  </si>
  <si>
    <t>ISSAQUAH NURSING AND REHABILITATION CENTER</t>
  </si>
  <si>
    <t>805 FRONT STREET SOUTH</t>
  </si>
  <si>
    <t>ISSAQUAH</t>
  </si>
  <si>
    <t>LAKE RIDGE CENTER</t>
  </si>
  <si>
    <t>817 EAST PLUM STREET</t>
  </si>
  <si>
    <t>MOSES LAKE</t>
  </si>
  <si>
    <t>LIFE CARE CENTER OF MOUNT VERNON</t>
  </si>
  <si>
    <t>2120 EAST DIVISION ST</t>
  </si>
  <si>
    <t>MOUNT VERNON</t>
  </si>
  <si>
    <t>ENUMCLAW HEALTH AND REHABILITATION CENTER</t>
  </si>
  <si>
    <t>2323 JENSEN STREET</t>
  </si>
  <si>
    <t>ENUMCLAW</t>
  </si>
  <si>
    <t>BOTHELL HEALTH CARE</t>
  </si>
  <si>
    <t>707 228TH STREET S.W.</t>
  </si>
  <si>
    <t>BOTHELL</t>
  </si>
  <si>
    <t>MOUNTAIN VIEW REHABILITATION AND CARE CENTER</t>
  </si>
  <si>
    <t>5925 47TH AVE NE</t>
  </si>
  <si>
    <t>MARYSVILLE</t>
  </si>
  <si>
    <t>PACIFIC SPECIALTY AND REHABILITATIVE CARE</t>
  </si>
  <si>
    <t>1015 NORTH GARRISON ROAD</t>
  </si>
  <si>
    <t>VANCOUVER</t>
  </si>
  <si>
    <t>PANORAMA CITY CONVALESCENT &amp; REHAB CENTER</t>
  </si>
  <si>
    <t>1600 SLEATER KINNEY RD SE</t>
  </si>
  <si>
    <t>LACEY</t>
  </si>
  <si>
    <t>RENTON</t>
  </si>
  <si>
    <t>ALDERWOOD PARK HEALTH AND REHABILITATION</t>
  </si>
  <si>
    <t>2726 ALDERWOOD AVE</t>
  </si>
  <si>
    <t>GARDEN VILLAGE</t>
  </si>
  <si>
    <t>206 SOUTH 10TH AVENUE</t>
  </si>
  <si>
    <t>SHORELINE HEALTH AND REHABILITATION</t>
  </si>
  <si>
    <t>2818 NE 145TH ST</t>
  </si>
  <si>
    <t>BREMERTON</t>
  </si>
  <si>
    <t>HIGHLAND HEALTH AND REHABILITATION</t>
  </si>
  <si>
    <t>2400 SAMISH WAY</t>
  </si>
  <si>
    <t>AMERICANA HEALTH AND REHABILITATION CENTER</t>
  </si>
  <si>
    <t>HEARTHSTONE, THE</t>
  </si>
  <si>
    <t>6720 E GREEN LAKE WAY N</t>
  </si>
  <si>
    <t>LIFE CARE CENTER OF PUYALLUP</t>
  </si>
  <si>
    <t>511 10TH AVENUE SE</t>
  </si>
  <si>
    <t>PUYALLUP</t>
  </si>
  <si>
    <t>FIDALGO CARE CENTER</t>
  </si>
  <si>
    <t>1105 27TH STREET</t>
  </si>
  <si>
    <t>REDMOND CARE AND REHABILITATION CENTER</t>
  </si>
  <si>
    <t>7900 WILLOWS ROAD NE</t>
  </si>
  <si>
    <t>REDMOND</t>
  </si>
  <si>
    <t>WENATCHEE</t>
  </si>
  <si>
    <t>1841 EAST UPRIVER DRIVE</t>
  </si>
  <si>
    <t>DELTA REHABILITATION CENTER, INC</t>
  </si>
  <si>
    <t>1705 TERRACE AVENUE</t>
  </si>
  <si>
    <t>AVAMERE HERITAGE REHABILITATION OF TACOMA</t>
  </si>
  <si>
    <t>7411 PACIFIC AVENUE</t>
  </si>
  <si>
    <t>TACOMA</t>
  </si>
  <si>
    <t>SHELTON</t>
  </si>
  <si>
    <t>LIFE CARE CENTER OF FEDERAL WAY</t>
  </si>
  <si>
    <t>1045 SOUTH 308TH</t>
  </si>
  <si>
    <t>FEDERAL WAY</t>
  </si>
  <si>
    <t>100 RIVER PLAZA</t>
  </si>
  <si>
    <t>BREWSTER</t>
  </si>
  <si>
    <t>PRESTIGE CARE &amp; REHABILITATION - PINEWOOD TERRACE</t>
  </si>
  <si>
    <t>1000 EAST ELEP ST</t>
  </si>
  <si>
    <t>COLVILLE</t>
  </si>
  <si>
    <t>TACOMA NURSING AND REHABILITATION CENTER</t>
  </si>
  <si>
    <t>2102 SOUTH 96TH</t>
  </si>
  <si>
    <t>TALBOT CENTER FOR REHABILITATION AND HEALTHCARE</t>
  </si>
  <si>
    <t>4430 TALBOT ROAD SO</t>
  </si>
  <si>
    <t>PRESTIGE CARE &amp; REHABILITATION - CAMAS</t>
  </si>
  <si>
    <t>740 NE DALLAS ST</t>
  </si>
  <si>
    <t>CAMAS</t>
  </si>
  <si>
    <t>STAFFORD HEALTHCARE AT BELMONT</t>
  </si>
  <si>
    <t>560 LEBO BOULEVARD</t>
  </si>
  <si>
    <t>1050 E MOUNTAIN VIEW</t>
  </si>
  <si>
    <t>ELLENSBURG</t>
  </si>
  <si>
    <t>LIFE CARE CENTER OF SKAGIT VALLEY</t>
  </si>
  <si>
    <t>1462 WEST STATE ROUTE 20</t>
  </si>
  <si>
    <t>SEDRO WOOLLEY</t>
  </si>
  <si>
    <t>ROO-LAN HEALTHCARE CENTER</t>
  </si>
  <si>
    <t>1505 SE CARPENTER ROAD</t>
  </si>
  <si>
    <t>STAFFORD HEALTHCARE AT RIDGEMONT</t>
  </si>
  <si>
    <t>2051 POTTERY AVENUE</t>
  </si>
  <si>
    <t>PORT ORCHARD</t>
  </si>
  <si>
    <t>ARLINGTON HEALTH AND REHABILITATION</t>
  </si>
  <si>
    <t>620 S HAZEL ST</t>
  </si>
  <si>
    <t>ARLINGTON</t>
  </si>
  <si>
    <t>WESLEY HOMES HEALTH CENTER</t>
  </si>
  <si>
    <t>1122 SOUTH 216TH ST</t>
  </si>
  <si>
    <t>LIFE CARE CENTER OF KIRKLAND</t>
  </si>
  <si>
    <t>10101 NE 120TH</t>
  </si>
  <si>
    <t>KIRKLAND</t>
  </si>
  <si>
    <t>JUDSON PARK HEALTH CENTER</t>
  </si>
  <si>
    <t>23620 MARINE VIEW DRIVE S</t>
  </si>
  <si>
    <t>AVAMERE BELLINGHAM HEALTH CARE &amp; REHABILITATION</t>
  </si>
  <si>
    <t>1200 BIRCHWOOD AVE</t>
  </si>
  <si>
    <t>1301 N HIGHLANDS PARKWAY</t>
  </si>
  <si>
    <t>AVALON CARE CENTER - OTHELLO, LLC</t>
  </si>
  <si>
    <t>495 NORTH 13TH STREET</t>
  </si>
  <si>
    <t>OTHELLO</t>
  </si>
  <si>
    <t>AVALON HEALTH &amp; REHABILITATION CENTER - PASCO</t>
  </si>
  <si>
    <t>2004 N 22ND AVE</t>
  </si>
  <si>
    <t>PASCO</t>
  </si>
  <si>
    <t>PRESTIGE CARE &amp; REHABILITATION - SUNNYSIDE</t>
  </si>
  <si>
    <t>721 OTIS AVE</t>
  </si>
  <si>
    <t>SUNNYSIDE</t>
  </si>
  <si>
    <t>LIFE CARE CENTER OF KENNEWICK</t>
  </si>
  <si>
    <t>1508 WEST 7TH AVENUE</t>
  </si>
  <si>
    <t>KENNEWICK</t>
  </si>
  <si>
    <t>LIFE CARE CENTER OF RICHLAND</t>
  </si>
  <si>
    <t>44 GOETHALS DRIVE</t>
  </si>
  <si>
    <t>RICHLAND</t>
  </si>
  <si>
    <t>219 CEDAR AVENUE SOUTH</t>
  </si>
  <si>
    <t>NORTH BEND</t>
  </si>
  <si>
    <t>LIFE CARE CENTER OF PORT ORCHARD</t>
  </si>
  <si>
    <t>2031 POTTERY AVENUE</t>
  </si>
  <si>
    <t>AVALON CARE CENTER - PULLMAN</t>
  </si>
  <si>
    <t>NW 1310 DEANE</t>
  </si>
  <si>
    <t>PULLMAN</t>
  </si>
  <si>
    <t>WOODLAND CONVALESCENT CENTER</t>
  </si>
  <si>
    <t>FRONTIER REHABILITATION AND EXTENDED CARE FACILITY</t>
  </si>
  <si>
    <t>1500 3RD AVENUE</t>
  </si>
  <si>
    <t>TOPPENISH NURSING &amp; REHAB CENTER</t>
  </si>
  <si>
    <t>802 WEST 3RD STREET</t>
  </si>
  <si>
    <t>TOPPENISH</t>
  </si>
  <si>
    <t>WARM BEACH HEALTH CARE CENTER</t>
  </si>
  <si>
    <t>20420 MARINE DRIVE NW</t>
  </si>
  <si>
    <t>HEALTH AND REHABILITATION OF NORTH SEATTLE</t>
  </si>
  <si>
    <t>13333 GREENWOOD AVENUE N</t>
  </si>
  <si>
    <t>NORTH CENTRAL CARE AND REHABILITATION</t>
  </si>
  <si>
    <t>PROVIDENCE ST JOSEPH CARE CENTER</t>
  </si>
  <si>
    <t>17 E 8TH AVENUE</t>
  </si>
  <si>
    <t>CAROLINE KLINE GALLAND HOME, THE</t>
  </si>
  <si>
    <t>7500 SEWARD PARK AVE SO</t>
  </si>
  <si>
    <t>QUEEN ANNE HEALTHCARE</t>
  </si>
  <si>
    <t>2717 DEXTER AVE N</t>
  </si>
  <si>
    <t>DISCOVERY NURSING &amp; REHAB OF VANCOUVER</t>
  </si>
  <si>
    <t>5220 NE HAZEL DELL AVENUE</t>
  </si>
  <si>
    <t>PARK ROSE CARE CENTER</t>
  </si>
  <si>
    <t>3919 SOUTH 19TH</t>
  </si>
  <si>
    <t>CASHMERE CONVALESCENT CENTER</t>
  </si>
  <si>
    <t>PARK SHORE</t>
  </si>
  <si>
    <t>1630 43RD AVENUE EAST</t>
  </si>
  <si>
    <t>BALLARD CENTER</t>
  </si>
  <si>
    <t>820 NW 95TH</t>
  </si>
  <si>
    <t>WILLAPA HARBOR HEALTH &amp; REHAB</t>
  </si>
  <si>
    <t>1100 JACKSON ST</t>
  </si>
  <si>
    <t>RAYMOND</t>
  </si>
  <si>
    <t>1601 EAST YESLER WAY</t>
  </si>
  <si>
    <t>EMERALD CARE</t>
  </si>
  <si>
    <t>209 NORTH AHTANUM AVENUE</t>
  </si>
  <si>
    <t>WAPATO</t>
  </si>
  <si>
    <t>NEWPORT COMMUNITY HOSPITAL - LTC UNIT</t>
  </si>
  <si>
    <t>714 WEST PINE ST</t>
  </si>
  <si>
    <t>NEWPORT</t>
  </si>
  <si>
    <t>COTTESMORE OF LIFE CARE</t>
  </si>
  <si>
    <t>2909 14TH AVENUE NW</t>
  </si>
  <si>
    <t>GIG HARBOR</t>
  </si>
  <si>
    <t>PARK RIDGE CARE CENTER</t>
  </si>
  <si>
    <t>AVAMERE OLYMPIC REHABILITATION OF SEQUIM</t>
  </si>
  <si>
    <t>1000 FIFTH AVENUE SOUTH</t>
  </si>
  <si>
    <t>SEQUIM</t>
  </si>
  <si>
    <t>MANOR CARE HEALTH SERVICES (SPOKANE)</t>
  </si>
  <si>
    <t>NORTH 6025 ASSEMBLY</t>
  </si>
  <si>
    <t>PROVIDENCE MARIANWOOD</t>
  </si>
  <si>
    <t>3725 PROVIDENCE PT DR SE</t>
  </si>
  <si>
    <t>CHENEY CARE CENTER</t>
  </si>
  <si>
    <t>2219 NORTH 6TH ST</t>
  </si>
  <si>
    <t>CHENEY</t>
  </si>
  <si>
    <t>COLUMBIA BASIN HOSPITAL</t>
  </si>
  <si>
    <t>200 NAT WASHINGTON WAY</t>
  </si>
  <si>
    <t>EPHRATA</t>
  </si>
  <si>
    <t>MCKAY HEALTHCARE &amp; REHAB CENTER</t>
  </si>
  <si>
    <t>SOAP LAKE</t>
  </si>
  <si>
    <t>NORTH VALLEY HOSPITAL</t>
  </si>
  <si>
    <t>22 W 1ST ST</t>
  </si>
  <si>
    <t>TONASKET</t>
  </si>
  <si>
    <t>OLYMPIA</t>
  </si>
  <si>
    <t>COLVILLE TRIBAL CONVALESCENT CENTER</t>
  </si>
  <si>
    <t>COLVILLE INDIAN AGENCY</t>
  </si>
  <si>
    <t>NESPELEM</t>
  </si>
  <si>
    <t>MANOR CARE HEALTH SERVICES (TACOMA)</t>
  </si>
  <si>
    <t>5601 SOUTH ORCHARD STREET</t>
  </si>
  <si>
    <t>FORKS COMMUNITY HOSPITAL LTC UNIT</t>
  </si>
  <si>
    <t>530 BOGACHIEL WAY</t>
  </si>
  <si>
    <t>FORKS</t>
  </si>
  <si>
    <t>PRESTIGE CARE &amp; REHABILITATION - BURLINGTON</t>
  </si>
  <si>
    <t>1036 VICTORIA AVE</t>
  </si>
  <si>
    <t>BURLINGTON</t>
  </si>
  <si>
    <t>ALDERWOOD MANOR</t>
  </si>
  <si>
    <t>3600 EAST HARTSON AVENUE</t>
  </si>
  <si>
    <t>1811 EAST 22ND AVENUE</t>
  </si>
  <si>
    <t>BEACON HILL REHABILITATION</t>
  </si>
  <si>
    <t>128 BEACON HILL DR</t>
  </si>
  <si>
    <t>RAINIER REHABILITATION</t>
  </si>
  <si>
    <t>920 12TH AVE SE</t>
  </si>
  <si>
    <t>HEARTWOOD EXTENDED HEALTH CARE</t>
  </si>
  <si>
    <t>1649 EAST 72ND</t>
  </si>
  <si>
    <t>CAREAGE OF WHIDBEY</t>
  </si>
  <si>
    <t>311 NORTHEAST 3RD STREET</t>
  </si>
  <si>
    <t>COUPEVILLE</t>
  </si>
  <si>
    <t>SNOHOMISH HEALTH AND REHABILITATION</t>
  </si>
  <si>
    <t>800 10TH ST</t>
  </si>
  <si>
    <t>SPOKANE VETERAN'S HOME</t>
  </si>
  <si>
    <t>222 EAST FIFTH</t>
  </si>
  <si>
    <t>HALLMARK MANOR</t>
  </si>
  <si>
    <t>32300 FIRST AVENUE SOUTH</t>
  </si>
  <si>
    <t>MIRA VISTA CARE CENTER</t>
  </si>
  <si>
    <t>300 SOUTH 18TH STREET</t>
  </si>
  <si>
    <t>BENSON HEIGHTS REHABILITATION CENTER</t>
  </si>
  <si>
    <t>22410 BENSON ROAD SE</t>
  </si>
  <si>
    <t>KENT</t>
  </si>
  <si>
    <t>SEATTLE MEDICAL POST ACUTE CARE</t>
  </si>
  <si>
    <t>555 16TH AVENUE</t>
  </si>
  <si>
    <t>SHARON CARE CENTER</t>
  </si>
  <si>
    <t>1509 HARRISON AVENUE</t>
  </si>
  <si>
    <t>MANOR CARE HEALTH SERVICES (LYNNWOOD)</t>
  </si>
  <si>
    <t>3701 188TH STREET SW</t>
  </si>
  <si>
    <t>COLUMBIA CREST CENTER</t>
  </si>
  <si>
    <t>1100 EAST NELSON RD</t>
  </si>
  <si>
    <t>PROVIDENCE ST JOSEPH HOSPITAL</t>
  </si>
  <si>
    <t>BOOKER REST HOME ANNEX</t>
  </si>
  <si>
    <t>BETHANY AT SILVER LAKE</t>
  </si>
  <si>
    <t>2235 LAKE HEIGHTS DRIVE</t>
  </si>
  <si>
    <t>MANOR CARE HEALTH SERVICES (GIG HARBOR)</t>
  </si>
  <si>
    <t>3309 45TH ST CT NW</t>
  </si>
  <si>
    <t>IDA CULVER HOUSE BROADVIEW NURSING CARE CENTER</t>
  </si>
  <si>
    <t>12509 GREENWOOD AVE N</t>
  </si>
  <si>
    <t>STAFHOLT GOOD SAMARITAN CENTER</t>
  </si>
  <si>
    <t>456 C STREET</t>
  </si>
  <si>
    <t>BLAINE</t>
  </si>
  <si>
    <t>PROVIDENCE MOTHER JOSEPH CARE CENTER</t>
  </si>
  <si>
    <t>3333 ENSIGN ROAD NE</t>
  </si>
  <si>
    <t>SULLIVAN PARK CARE CENTER</t>
  </si>
  <si>
    <t>14820 EAST FOURTH</t>
  </si>
  <si>
    <t>ROYAL PARK HEALTH AND REHABILITATION</t>
  </si>
  <si>
    <t>7411 NORTH NEVADA</t>
  </si>
  <si>
    <t>BAILEY-BOUSHAY HOUSE</t>
  </si>
  <si>
    <t>2720 EAST MADISON</t>
  </si>
  <si>
    <t>MT BAKER CARE CENTER</t>
  </si>
  <si>
    <t>2905 CONNELLY AVE</t>
  </si>
  <si>
    <t>CORWIN CENTER AT EMERALD HEIGHTS</t>
  </si>
  <si>
    <t>WASHINGTON VETERANS HOME-RETSIL</t>
  </si>
  <si>
    <t>WASHINGTON SOLDIERS HOME</t>
  </si>
  <si>
    <t>1301 ORTING KAPOWSIN HWY E</t>
  </si>
  <si>
    <t>ORTING</t>
  </si>
  <si>
    <t>ALASKA GARDENS HEALTH AND REHABILITATION CENTER</t>
  </si>
  <si>
    <t>6220 SOUTH ALASKA STREET</t>
  </si>
  <si>
    <t>NORTHWOODS LODGE</t>
  </si>
  <si>
    <t>LINDEN GROVE HEALTH CARE CENTER</t>
  </si>
  <si>
    <t>400 29TH ST NE</t>
  </si>
  <si>
    <t>RICHMOND BEACH REHAB</t>
  </si>
  <si>
    <t>19235 15TH AVE NORTHWEST</t>
  </si>
  <si>
    <t>SEA MAR COMMUNITY CARE CENTER</t>
  </si>
  <si>
    <t>EVERETT CENTER</t>
  </si>
  <si>
    <t>1919 112TH ST SW</t>
  </si>
  <si>
    <t>AVALON CARE CENTER AT NORTHPOINTE</t>
  </si>
  <si>
    <t>9827 NORTH NEVADA</t>
  </si>
  <si>
    <t>KIN ON HEALTH CARE CENTER</t>
  </si>
  <si>
    <t>4416 SOUTH BRANDON STREET</t>
  </si>
  <si>
    <t>MISSION HEALTHCARE AT BELLEVUE</t>
  </si>
  <si>
    <t>2424 156TH AVE NE</t>
  </si>
  <si>
    <t>BELLEVUE</t>
  </si>
  <si>
    <t>MONTESANO HEALTH &amp; REHABILITATION</t>
  </si>
  <si>
    <t>800 N MEDCALF LANE</t>
  </si>
  <si>
    <t>MONTESANO</t>
  </si>
  <si>
    <t>COVENANT SHORES HEALTH CENTER</t>
  </si>
  <si>
    <t>9107 FORTUNA DRIVE</t>
  </si>
  <si>
    <t>MERCER ISLAND</t>
  </si>
  <si>
    <t>EVERETT TRANSITIONAL CARE SERVICES</t>
  </si>
  <si>
    <t>916 PACIFIC AVENUE</t>
  </si>
  <si>
    <t>REGENCY AT NORTHPOINTE</t>
  </si>
  <si>
    <t>1224 E WESTVIEW COURT</t>
  </si>
  <si>
    <t>SHELTON HEALTH AND REHABILITATION CENTER</t>
  </si>
  <si>
    <t>153 JOHNS COURT</t>
  </si>
  <si>
    <t>REGENCY AT THE PARK</t>
  </si>
  <si>
    <t>420 SE MYRA ROAD</t>
  </si>
  <si>
    <t>COLLEGE PLACE</t>
  </si>
  <si>
    <t>BETHANY AT PACIFIC</t>
  </si>
  <si>
    <t>LANDMARK CARE AND REHABILITATION</t>
  </si>
  <si>
    <t>710 NORTH 39TH AVENUE</t>
  </si>
  <si>
    <t>NORTH CASCADES HEALTH AND REHABILITATION CENTER</t>
  </si>
  <si>
    <t>CHRISTIAN HEALTH CARE CENTER</t>
  </si>
  <si>
    <t>855 AARON DRIVE</t>
  </si>
  <si>
    <t>LYNDEN</t>
  </si>
  <si>
    <t>AVALON CARE CENTER - FEDERAL WAY, LLC</t>
  </si>
  <si>
    <t>135 SOUTH 336TH STREET</t>
  </si>
  <si>
    <t>VASHON COMMUNITY CARE CENTER</t>
  </si>
  <si>
    <t>VASHON</t>
  </si>
  <si>
    <t>RICHLAND REHABILITATION CENTER</t>
  </si>
  <si>
    <t>1745 PIKE AVE</t>
  </si>
  <si>
    <t>REGENCY CARE CENTER AT MONROE</t>
  </si>
  <si>
    <t>1355 W MAIN ST</t>
  </si>
  <si>
    <t>MONROE</t>
  </si>
  <si>
    <t>MIRABELLA</t>
  </si>
  <si>
    <t>116 FAIRVIEW AVENUE N</t>
  </si>
  <si>
    <t>PUYALLUP NURSING AND REHABILITATION CENTER</t>
  </si>
  <si>
    <t>516 23RD AVE SE</t>
  </si>
  <si>
    <t>MANORCARE HEALTH SERVICES - SALMON CREEK</t>
  </si>
  <si>
    <t>2811 NE 139TH ST</t>
  </si>
  <si>
    <t>CENTRAL WASHINGTON HOSPITAL TRANSITIONAL CARE UNIT</t>
  </si>
  <si>
    <t>1201 S MILLER ST</t>
  </si>
  <si>
    <t>MANORCARE HEALTH SERVICES - LACEY</t>
  </si>
  <si>
    <t>4524 INTELCO LOOP SE</t>
  </si>
  <si>
    <t>REGENCY OMAK</t>
  </si>
  <si>
    <t>Total</t>
  </si>
  <si>
    <t>Washington State Wages by County</t>
  </si>
  <si>
    <t>Adams</t>
  </si>
  <si>
    <t>Asotin</t>
  </si>
  <si>
    <t>Benton</t>
  </si>
  <si>
    <t>BLS MAY 2014 Released March 25, 2015 Washington State Average</t>
  </si>
  <si>
    <t>Chelan</t>
  </si>
  <si>
    <t>Job Code</t>
  </si>
  <si>
    <t>Clallam</t>
  </si>
  <si>
    <t>no adjusted</t>
  </si>
  <si>
    <t>Clark</t>
  </si>
  <si>
    <t>Washington State Average</t>
  </si>
  <si>
    <t>Columbia</t>
  </si>
  <si>
    <t>Cowlitz</t>
  </si>
  <si>
    <t>Douglas</t>
  </si>
  <si>
    <t>Ferry</t>
  </si>
  <si>
    <t xml:space="preserve">Chelan*no RN data used Eastern </t>
  </si>
  <si>
    <t>Franklin</t>
  </si>
  <si>
    <t>Garfield</t>
  </si>
  <si>
    <t>Grant</t>
  </si>
  <si>
    <t>Grays Harbor</t>
  </si>
  <si>
    <t>Island</t>
  </si>
  <si>
    <t>Douglas*no RN data used Eastern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</si>
  <si>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</si>
  <si>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</si>
  <si>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</si>
  <si>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</si>
  <si>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</si>
  <si>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</si>
  <si>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</si>
  <si>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</si>
  <si>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</si>
  <si>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</si>
  <si>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</si>
  <si>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</si>
  <si>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</si>
  <si>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</si>
  <si>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Snohomish</t>
  </si>
  <si>
    <t>Stevens</t>
  </si>
  <si>
    <t>Thurston</t>
  </si>
  <si>
    <t>Wahkiakum</t>
  </si>
  <si>
    <t>Walla Walla</t>
  </si>
  <si>
    <t>Whatcom</t>
  </si>
  <si>
    <t>Whitman</t>
  </si>
  <si>
    <t>May 2014 BLS Estimates BLS Release Date March 25, 2015</t>
  </si>
  <si>
    <t>Washington</t>
  </si>
  <si>
    <t>Washington (WA)</t>
  </si>
  <si>
    <t>Bellingham, WA</t>
  </si>
  <si>
    <t>Bremerton-Silverdale, WA</t>
  </si>
  <si>
    <t>Kennewick-Pasco-Richland, WA</t>
  </si>
  <si>
    <t>Lewiston, ID-WA</t>
  </si>
  <si>
    <t>Longview, WA</t>
  </si>
  <si>
    <t>Mount Vernon-Anacortes, WA</t>
  </si>
  <si>
    <t>Olympia, WA</t>
  </si>
  <si>
    <t>Portland-Vancouver-Hillsboro, OR-WA</t>
  </si>
  <si>
    <t>Seattle-Tacoma-Bellevue, WA</t>
  </si>
  <si>
    <t>Seattle-Bellevue-Everett, WA Metropolitan Division</t>
  </si>
  <si>
    <t>Tacoma, WA Metropolitan Division</t>
  </si>
  <si>
    <t>Spokane, WA</t>
  </si>
  <si>
    <t>Wenatchee-East Wenatchee, WA</t>
  </si>
  <si>
    <t>Yakima, WA</t>
  </si>
  <si>
    <t>Northwestern Washington nonmetropolitan area</t>
  </si>
  <si>
    <t>Southwestern Washington nonmetropolitan area</t>
  </si>
  <si>
    <t>Central Washington nonmetropolitan area</t>
  </si>
  <si>
    <t>Eastern Washington nonmetropolitan area</t>
  </si>
  <si>
    <t>RSMEANS 2016 LOCATION FACTORS</t>
  </si>
  <si>
    <t>Vendor ID</t>
  </si>
  <si>
    <t>Location #</t>
  </si>
  <si>
    <t>County Name</t>
  </si>
  <si>
    <t>Location County Code</t>
  </si>
  <si>
    <t>Percentage</t>
  </si>
  <si>
    <t>COUNTY NAME</t>
  </si>
  <si>
    <t>LOCATION COUNTY CODE</t>
  </si>
  <si>
    <t>RN Hours</t>
  </si>
  <si>
    <t>LPN Hours</t>
  </si>
  <si>
    <t>AIDE Hours</t>
  </si>
  <si>
    <t>RN Wages</t>
  </si>
  <si>
    <t>LPN Wages</t>
  </si>
  <si>
    <t>AIDE Wages</t>
  </si>
  <si>
    <t>Total Of Hours</t>
  </si>
  <si>
    <t>WHCA</t>
  </si>
  <si>
    <t>917 7TH AVENUE</t>
  </si>
  <si>
    <t>WHCA &amp; LAW</t>
  </si>
  <si>
    <t>LAW</t>
  </si>
  <si>
    <t>WHCA/LAW</t>
  </si>
  <si>
    <t>916 PACIFIC AVENUE 3RD 4TH 5TH</t>
  </si>
  <si>
    <t>50A181</t>
  </si>
  <si>
    <t>10901 176TH CIRCLE NORTHEAST</t>
  </si>
  <si>
    <t>50A174</t>
  </si>
  <si>
    <t>KEIRO NORTHWEST</t>
  </si>
  <si>
    <t>LYNNWOOD POST ACUTE REHABILITATION CENTER</t>
  </si>
  <si>
    <t>PRESTIGE POST-ACUTE AND REHAB CENTER - KITTITAS</t>
  </si>
  <si>
    <t>EAST 10410 9TH AVE</t>
  </si>
  <si>
    <t>TACOMA LUTHERAN RETIREMENT COMMUNITY</t>
  </si>
  <si>
    <t>15333 VASHON HIGHWAY SW</t>
  </si>
  <si>
    <t>https://www.bls.gov/oes/tables.htm</t>
  </si>
  <si>
    <t xml:space="preserve">NPI </t>
  </si>
  <si>
    <t>98002</t>
  </si>
  <si>
    <t>98408</t>
  </si>
  <si>
    <t>98026</t>
  </si>
  <si>
    <t>99202</t>
  </si>
  <si>
    <t>98225</t>
  </si>
  <si>
    <t>98632</t>
  </si>
  <si>
    <t>98223</t>
  </si>
  <si>
    <t>98003</t>
  </si>
  <si>
    <t>99344</t>
  </si>
  <si>
    <t>99163</t>
  </si>
  <si>
    <t>99218</t>
  </si>
  <si>
    <t>99301</t>
  </si>
  <si>
    <t>98404</t>
  </si>
  <si>
    <t>98382</t>
  </si>
  <si>
    <t>98683</t>
  </si>
  <si>
    <t>98112</t>
  </si>
  <si>
    <t>98110</t>
  </si>
  <si>
    <t>98117</t>
  </si>
  <si>
    <t>98119</t>
  </si>
  <si>
    <t>98031</t>
  </si>
  <si>
    <t>98201</t>
  </si>
  <si>
    <t>98208</t>
  </si>
  <si>
    <t>99328</t>
  </si>
  <si>
    <t>98021</t>
  </si>
  <si>
    <t>98310</t>
  </si>
  <si>
    <t>98604</t>
  </si>
  <si>
    <t>99114</t>
  </si>
  <si>
    <t>98146</t>
  </si>
  <si>
    <t>98239</t>
  </si>
  <si>
    <t>98118</t>
  </si>
  <si>
    <t>98815</t>
  </si>
  <si>
    <t>98801</t>
  </si>
  <si>
    <t>99004</t>
  </si>
  <si>
    <t>98264</t>
  </si>
  <si>
    <t>98823</t>
  </si>
  <si>
    <t>98837</t>
  </si>
  <si>
    <t>98103</t>
  </si>
  <si>
    <t>99155</t>
  </si>
  <si>
    <t>98052</t>
  </si>
  <si>
    <t>98335</t>
  </si>
  <si>
    <t>98040</t>
  </si>
  <si>
    <t>98908</t>
  </si>
  <si>
    <t>98362</t>
  </si>
  <si>
    <t>98133</t>
  </si>
  <si>
    <t>98290</t>
  </si>
  <si>
    <t>98663</t>
  </si>
  <si>
    <t>98951</t>
  </si>
  <si>
    <t>98022</t>
  </si>
  <si>
    <t>98204</t>
  </si>
  <si>
    <t>98221</t>
  </si>
  <si>
    <t>98584</t>
  </si>
  <si>
    <t>98312</t>
  </si>
  <si>
    <t>98331</t>
  </si>
  <si>
    <t>99208</t>
  </si>
  <si>
    <t>98902</t>
  </si>
  <si>
    <t>99016</t>
  </si>
  <si>
    <t>98520</t>
  </si>
  <si>
    <t>98229</t>
  </si>
  <si>
    <t>98027</t>
  </si>
  <si>
    <t>98292</t>
  </si>
  <si>
    <t>98198</t>
  </si>
  <si>
    <t>98122</t>
  </si>
  <si>
    <t>98136</t>
  </si>
  <si>
    <t>98092</t>
  </si>
  <si>
    <t>99336</t>
  </si>
  <si>
    <t>98034</t>
  </si>
  <si>
    <t>98274</t>
  </si>
  <si>
    <t>98366</t>
  </si>
  <si>
    <t>98368</t>
  </si>
  <si>
    <t>98372</t>
  </si>
  <si>
    <t>99352</t>
  </si>
  <si>
    <t>98284</t>
  </si>
  <si>
    <t>98037</t>
  </si>
  <si>
    <t>99205</t>
  </si>
  <si>
    <t>98409</t>
  </si>
  <si>
    <t>98503</t>
  </si>
  <si>
    <t>98686</t>
  </si>
  <si>
    <t>98370</t>
  </si>
  <si>
    <t>98270</t>
  </si>
  <si>
    <t>98851</t>
  </si>
  <si>
    <t>98109</t>
  </si>
  <si>
    <t>98007</t>
  </si>
  <si>
    <t>98563</t>
  </si>
  <si>
    <t>99156</t>
  </si>
  <si>
    <t>98558</t>
  </si>
  <si>
    <t>98226</t>
  </si>
  <si>
    <t>98855</t>
  </si>
  <si>
    <t>98383</t>
  </si>
  <si>
    <t>98506</t>
  </si>
  <si>
    <t>98550</t>
  </si>
  <si>
    <t>98664</t>
  </si>
  <si>
    <t>98144</t>
  </si>
  <si>
    <t>99362</t>
  </si>
  <si>
    <t>98155</t>
  </si>
  <si>
    <t>98405</t>
  </si>
  <si>
    <t>98116</t>
  </si>
  <si>
    <t>98233</t>
  </si>
  <si>
    <t>98607</t>
  </si>
  <si>
    <t>99403</t>
  </si>
  <si>
    <t>98903</t>
  </si>
  <si>
    <t>98944</t>
  </si>
  <si>
    <t>98531</t>
  </si>
  <si>
    <t>98926</t>
  </si>
  <si>
    <t>98029</t>
  </si>
  <si>
    <t>98126</t>
  </si>
  <si>
    <t>99109</t>
  </si>
  <si>
    <t>98502</t>
  </si>
  <si>
    <t>99324</t>
  </si>
  <si>
    <t>99337</t>
  </si>
  <si>
    <t>98272</t>
  </si>
  <si>
    <t>98812</t>
  </si>
  <si>
    <t>98045</t>
  </si>
  <si>
    <t>98501</t>
  </si>
  <si>
    <t>98841</t>
  </si>
  <si>
    <t>98057</t>
  </si>
  <si>
    <t>99354</t>
  </si>
  <si>
    <t>98177</t>
  </si>
  <si>
    <t>99207</t>
  </si>
  <si>
    <t>98125</t>
  </si>
  <si>
    <t>98108</t>
  </si>
  <si>
    <t>98942</t>
  </si>
  <si>
    <t>98230</t>
  </si>
  <si>
    <t>99216</t>
  </si>
  <si>
    <t>98203</t>
  </si>
  <si>
    <t>99206</t>
  </si>
  <si>
    <t>98406</t>
  </si>
  <si>
    <t>98444</t>
  </si>
  <si>
    <t>98055</t>
  </si>
  <si>
    <t>99033</t>
  </si>
  <si>
    <t>98499</t>
  </si>
  <si>
    <t>98948</t>
  </si>
  <si>
    <t>98467</t>
  </si>
  <si>
    <t>98070</t>
  </si>
  <si>
    <t>98360</t>
  </si>
  <si>
    <t>99111</t>
  </si>
  <si>
    <t>98577</t>
  </si>
  <si>
    <t>98674</t>
  </si>
  <si>
    <t>ADVANCED POST ACUTE</t>
  </si>
  <si>
    <t>ALDERCREST HEALTH &amp; REHABILITATION CENTER</t>
  </si>
  <si>
    <t>AVAMERE AT PACIFIC RIDGE</t>
  </si>
  <si>
    <t>AVAMERE REHABILITATION OF CASCADE PARK</t>
  </si>
  <si>
    <t>BAINBRIDGE ISLAND HEALTH AND REHABILITATION CENTER</t>
  </si>
  <si>
    <t>BREMERTON CONVALESCENT &amp; REHABILITATION CENTER</t>
  </si>
  <si>
    <t>BROOKFIELD HEALTH AND REHABILITATION OF CASCADIA</t>
  </si>
  <si>
    <t>BUENA VISTA HEALTHCARE</t>
  </si>
  <si>
    <t>COLONIAL VISTA POST ACUTE &amp; REHABILITATION CENTER</t>
  </si>
  <si>
    <t>CRESTWOOD HEALTH &amp; REHABILITATION CENTER</t>
  </si>
  <si>
    <t>FIR LANE HEALTH &amp; REHABILITATION CENTER</t>
  </si>
  <si>
    <t>FOREST RIDGE HEALTH &amp; REHABILITATION CENTER</t>
  </si>
  <si>
    <t>FRANKLIN HILLS HEALTH &amp; REHABILITATION CENTER</t>
  </si>
  <si>
    <t>LEA HILL REHABILITATION AND CARE CENTER</t>
  </si>
  <si>
    <t>MARYSVILLE CARE CENTER</t>
  </si>
  <si>
    <t>NORTH AUBURN REHABILITATION &amp; HEALTH CENTER</t>
  </si>
  <si>
    <t>OLYMPIA TRANSITIONAL CARE AND REHABILITATION</t>
  </si>
  <si>
    <t>ORCHARD PARK HEALTH CARE &amp; REHABILITATION CENTER</t>
  </si>
  <si>
    <t>PARAMOUNT REHABILITATION AND NURSING</t>
  </si>
  <si>
    <t>PRESTIGE POST-ACUTE AND REHAB CENTER - CENTRALIA</t>
  </si>
  <si>
    <t>PRESTIGE POST-ACUTE AND REHAB CENTER - EDMONDS</t>
  </si>
  <si>
    <t>PUGET SOUND HEALTHCARE CENTER</t>
  </si>
  <si>
    <t>REGENCY CANYON LAKES REHABILITATION AND NURSING CENTER</t>
  </si>
  <si>
    <t>REGENCY HARMONY HOUSE REHAB AND NURSING CENTER</t>
  </si>
  <si>
    <t>REGENCY NORTH BEND REHABILITATION AND NURSING CENTER</t>
  </si>
  <si>
    <t>REGENCY OLYMPIA REHABILITATION AND NURSING CENTER</t>
  </si>
  <si>
    <t>REGENCY WENATCHEE REHABILITATION AND NURSING CENTER</t>
  </si>
  <si>
    <t>RENTON NURSING AND REHABILITATION CENTER</t>
  </si>
  <si>
    <t>RIVERSIDE NURSING &amp; REHABILITATION CENTER</t>
  </si>
  <si>
    <t>RIVERVIEW LUTHERAN RETIREMENT COMMUNITY OF SPOKANE</t>
  </si>
  <si>
    <t>SELAH CARE AND REHABILITATION</t>
  </si>
  <si>
    <t>SEQUIM HEALTH &amp; REHABILITATION CENTER</t>
  </si>
  <si>
    <t>SHUKSAN HEALTHCARE CENTER</t>
  </si>
  <si>
    <t>TEKOA CARE CENTER</t>
  </si>
  <si>
    <t>THE GARDENS ON UNIVERSITY</t>
  </si>
  <si>
    <t>THE OAKS AT FOREST BAY</t>
  </si>
  <si>
    <t>THE OAKS AT LAKEWOOD</t>
  </si>
  <si>
    <t>THE OAKS AT TIMBERLINE</t>
  </si>
  <si>
    <t>UNIVERSITY PLACE REHABILITATION CENTER</t>
  </si>
  <si>
    <t>VIEW RIDGE CARE CENTER</t>
  </si>
  <si>
    <t>KING</t>
  </si>
  <si>
    <t>PIERCE</t>
  </si>
  <si>
    <t>WHATCOM</t>
  </si>
  <si>
    <t>COWLITZ</t>
  </si>
  <si>
    <t>ADAMS</t>
  </si>
  <si>
    <t>WHITMAN</t>
  </si>
  <si>
    <t>FRANKLIN</t>
  </si>
  <si>
    <t>CLALLAM</t>
  </si>
  <si>
    <t>CLARK</t>
  </si>
  <si>
    <t>KITSAP</t>
  </si>
  <si>
    <t>COLUMBIA</t>
  </si>
  <si>
    <t>STEVENS</t>
  </si>
  <si>
    <t>ISLAND</t>
  </si>
  <si>
    <t>CHELAN</t>
  </si>
  <si>
    <t>GRANT</t>
  </si>
  <si>
    <t>OKANOGAN</t>
  </si>
  <si>
    <t>SKAGIT</t>
  </si>
  <si>
    <t>MASON</t>
  </si>
  <si>
    <t>GRAYS HARBOR</t>
  </si>
  <si>
    <t>BENTON</t>
  </si>
  <si>
    <t>JEFFERSON</t>
  </si>
  <si>
    <t>THURSTON</t>
  </si>
  <si>
    <t>PEND OREILLE</t>
  </si>
  <si>
    <t>ASOTIN</t>
  </si>
  <si>
    <t>LEWIS</t>
  </si>
  <si>
    <t>KITTITAS</t>
  </si>
  <si>
    <t>PACIFIC</t>
  </si>
  <si>
    <t>EDMONDS</t>
  </si>
  <si>
    <t>DAYTON</t>
  </si>
  <si>
    <t>BATTLE GROUND</t>
  </si>
  <si>
    <t>CASHMERE</t>
  </si>
  <si>
    <t>PORT ANGELES</t>
  </si>
  <si>
    <t>SILVERDALE</t>
  </si>
  <si>
    <t>HOQUIAM</t>
  </si>
  <si>
    <t>SHORELINE</t>
  </si>
  <si>
    <t>CHEWELAH</t>
  </si>
  <si>
    <t>OMAK</t>
  </si>
  <si>
    <t>SELAH</t>
  </si>
  <si>
    <t>TEKOA</t>
  </si>
  <si>
    <t>LAKEWOOD</t>
  </si>
  <si>
    <t>UNIVERSITY PLACE</t>
  </si>
  <si>
    <t>WOODLAND</t>
  </si>
  <si>
    <t>414 17TH ST SE</t>
  </si>
  <si>
    <t>21400 72ND AVE W</t>
  </si>
  <si>
    <t>3625 EAST B STREET</t>
  </si>
  <si>
    <t>801 SE PARK CREST AVE</t>
  </si>
  <si>
    <t>835 MADISON AVE N</t>
  </si>
  <si>
    <t>1012 S 3RD ST</t>
  </si>
  <si>
    <t>2701 CLARE AVE</t>
  </si>
  <si>
    <t>510 N PARKWAY AVE</t>
  </si>
  <si>
    <t>151 BUENA VISTA DR</t>
  </si>
  <si>
    <t>817 PIONEER AVE</t>
  </si>
  <si>
    <t>625 OKANOGAN AVE</t>
  </si>
  <si>
    <t>1116 E LAURIDSEN BLVD</t>
  </si>
  <si>
    <t>2430 N 13TH ST</t>
  </si>
  <si>
    <t>140 S MARION AVE</t>
  </si>
  <si>
    <t>6021 N LIDGERWOOD ST</t>
  </si>
  <si>
    <t>32049 109TH PL SE</t>
  </si>
  <si>
    <t>1821 GROVE ST</t>
  </si>
  <si>
    <t>127 2ND AVE SW</t>
  </si>
  <si>
    <t>2830 I ST NE</t>
  </si>
  <si>
    <t>4680 CORDATA PARKWAY</t>
  </si>
  <si>
    <t>1812 N WALL ST</t>
  </si>
  <si>
    <t>2321 NW SCHOLD PL</t>
  </si>
  <si>
    <t>430 LILLY RD NE</t>
  </si>
  <si>
    <t>4755 SOUTH 48TH STREET</t>
  </si>
  <si>
    <t>3035 CHERRY ST</t>
  </si>
  <si>
    <t>2611 S DEARBORN ST</t>
  </si>
  <si>
    <t>1250 NE 145TH ST</t>
  </si>
  <si>
    <t>21008 76TH AVENUE WEST</t>
  </si>
  <si>
    <t>500 E WEBSTER AVE</t>
  </si>
  <si>
    <t>4001 CAPITAL MALL DR SW</t>
  </si>
  <si>
    <t>2702 S ELY ST</t>
  </si>
  <si>
    <t>901 SHUMWAY RD</t>
  </si>
  <si>
    <t>1326 RED APPLE RD</t>
  </si>
  <si>
    <t>80 SW 2ND ST</t>
  </si>
  <si>
    <t>1305 ALEXANDER ST</t>
  </si>
  <si>
    <t>1040 S HENDERSON ST</t>
  </si>
  <si>
    <t>203 WEST NACHES AVENUE</t>
  </si>
  <si>
    <t>650 WEST HEMLOCK ST</t>
  </si>
  <si>
    <t>1530 JAMES ST</t>
  </si>
  <si>
    <t>330 N MADISON ST</t>
  </si>
  <si>
    <t>414 S UNIVERSITY RD</t>
  </si>
  <si>
    <t>16357 AURORA AVE N</t>
  </si>
  <si>
    <t>11411 BRIDGEPORT WAY SW</t>
  </si>
  <si>
    <t>400 E 33RD ST</t>
  </si>
  <si>
    <t>5520 BRIDGEPORT WAY W</t>
  </si>
  <si>
    <t>1141 BEACH DR E</t>
  </si>
  <si>
    <t>310 4TH ST</t>
  </si>
  <si>
    <t>NON-MEMBER</t>
  </si>
  <si>
    <t>PROVIDENCE</t>
  </si>
  <si>
    <t>PROCESS DATE</t>
  </si>
  <si>
    <t>LOCATION #</t>
  </si>
  <si>
    <t>VENDOR ID</t>
  </si>
  <si>
    <t>PROVIDER1</t>
  </si>
  <si>
    <t>FEDERAL PROVIDER #</t>
  </si>
  <si>
    <t>LICENSE #</t>
  </si>
  <si>
    <t>NH NAME</t>
  </si>
  <si>
    <t>NH  BED TYPE</t>
  </si>
  <si>
    <t>NH REGION</t>
  </si>
  <si>
    <t>NH COUNTY CODE</t>
  </si>
  <si>
    <t>COUNTY CODE</t>
  </si>
  <si>
    <t>LEGISLATIVE DISTRICTS</t>
  </si>
  <si>
    <t>ASSOCIATION AFFILIATION</t>
  </si>
  <si>
    <t>NH STREET ADDRESS</t>
  </si>
  <si>
    <t>NH CITY</t>
  </si>
  <si>
    <t>NH ZIP</t>
  </si>
  <si>
    <t>ZIP CODES REFERENCE</t>
  </si>
  <si>
    <t>LOCATION FACTOR</t>
  </si>
  <si>
    <t>TITLE 18/19</t>
  </si>
  <si>
    <t>TITLE 19</t>
  </si>
  <si>
    <t>METROPOLITAN OR NON MSA</t>
  </si>
  <si>
    <t>METROPOLITAN - 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</si>
</sst>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8"/>
      <color rgb="FF183061"/>
      <name val="Tahoma"/>
      <family val="2"/>
    </font>
    <font>
      <u/>
      <sz val="8.5"/>
      <color indexed="12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D6DCE4"/>
        <bgColor indexed="0"/>
      </patternFill>
    </fill>
    <fill>
      <patternFill patternType="solid">
        <fgColor rgb="FFF0F2F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/>
    <xf numFmtId="0" fontId="5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5" fillId="0" borderId="0" xfId="2"/>
    <xf numFmtId="0" fontId="5" fillId="0" borderId="0" xfId="2" applyBorder="1"/>
    <xf numFmtId="0" fontId="5" fillId="0" borderId="0" xfId="2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5" fillId="0" borderId="0" xfId="2" applyFill="1" applyBorder="1" applyAlignment="1"/>
    <xf numFmtId="0" fontId="6" fillId="0" borderId="0" xfId="2" applyFont="1" applyFill="1" applyBorder="1" applyAlignment="1"/>
    <xf numFmtId="0" fontId="4" fillId="0" borderId="0" xfId="6" applyFont="1" applyFill="1" applyBorder="1" applyAlignment="1">
      <alignment horizontal="center"/>
    </xf>
    <xf numFmtId="164" fontId="5" fillId="0" borderId="0" xfId="2" applyNumberFormat="1" applyFill="1" applyBorder="1" applyAlignment="1"/>
    <xf numFmtId="0" fontId="5" fillId="0" borderId="0" xfId="2" applyFill="1" applyBorder="1" applyAlignment="1">
      <alignment horizontal="left"/>
    </xf>
    <xf numFmtId="0" fontId="5" fillId="0" borderId="0" xfId="2" applyFill="1" applyBorder="1" applyAlignment="1">
      <alignment horizontal="center"/>
    </xf>
    <xf numFmtId="44" fontId="5" fillId="0" borderId="0" xfId="2" applyNumberFormat="1" applyFill="1" applyBorder="1" applyAlignment="1"/>
    <xf numFmtId="44" fontId="5" fillId="0" borderId="0" xfId="7" applyFill="1" applyBorder="1" applyAlignment="1"/>
    <xf numFmtId="10" fontId="5" fillId="0" borderId="0" xfId="5" applyNumberFormat="1" applyFont="1" applyFill="1" applyBorder="1" applyAlignment="1"/>
    <xf numFmtId="10" fontId="0" fillId="0" borderId="0" xfId="5" applyNumberFormat="1" applyFont="1" applyFill="1" applyBorder="1" applyAlignment="1"/>
    <xf numFmtId="165" fontId="5" fillId="0" borderId="0" xfId="9" applyNumberFormat="1" applyFont="1" applyFill="1" applyBorder="1" applyAlignment="1">
      <alignment horizontal="center"/>
    </xf>
    <xf numFmtId="0" fontId="5" fillId="0" borderId="0" xfId="2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8" applyFill="1" applyBorder="1" applyAlignment="1" applyProtection="1">
      <alignment horizontal="center"/>
    </xf>
    <xf numFmtId="0" fontId="8" fillId="0" borderId="0" xfId="8" applyFill="1" applyBorder="1" applyAlignment="1" applyProtection="1">
      <alignment horizontal="center" vertical="center"/>
    </xf>
    <xf numFmtId="0" fontId="10" fillId="0" borderId="2" xfId="2" applyFont="1" applyBorder="1"/>
    <xf numFmtId="0" fontId="10" fillId="0" borderId="0" xfId="2" applyFont="1"/>
    <xf numFmtId="0" fontId="10" fillId="0" borderId="0" xfId="2" applyFont="1" applyFill="1" applyBorder="1" applyAlignment="1"/>
    <xf numFmtId="0" fontId="10" fillId="0" borderId="0" xfId="2" applyFont="1" applyFill="1" applyBorder="1" applyAlignment="1">
      <alignment horizontal="center"/>
    </xf>
    <xf numFmtId="164" fontId="10" fillId="0" borderId="0" xfId="2" applyNumberFormat="1" applyFont="1" applyFill="1" applyBorder="1" applyAlignment="1"/>
    <xf numFmtId="0" fontId="4" fillId="0" borderId="5" xfId="6" applyFont="1" applyFill="1" applyBorder="1" applyAlignment="1"/>
    <xf numFmtId="0" fontId="4" fillId="0" borderId="7" xfId="6" applyFont="1" applyFill="1" applyBorder="1" applyAlignment="1"/>
    <xf numFmtId="0" fontId="4" fillId="0" borderId="8" xfId="6" applyFont="1" applyFill="1" applyBorder="1" applyAlignment="1">
      <alignment horizontal="center"/>
    </xf>
    <xf numFmtId="9" fontId="5" fillId="0" borderId="0" xfId="10" applyFont="1" applyFill="1" applyBorder="1" applyAlignment="1">
      <alignment horizontal="center"/>
    </xf>
    <xf numFmtId="9" fontId="0" fillId="2" borderId="0" xfId="10" applyFont="1" applyFill="1" applyBorder="1" applyAlignment="1">
      <alignment horizontal="center"/>
    </xf>
    <xf numFmtId="9" fontId="5" fillId="0" borderId="0" xfId="10" applyFont="1" applyFill="1" applyBorder="1" applyAlignment="1"/>
    <xf numFmtId="0" fontId="5" fillId="3" borderId="0" xfId="2" applyFill="1" applyBorder="1" applyAlignment="1">
      <alignment horizontal="center"/>
    </xf>
    <xf numFmtId="0" fontId="5" fillId="3" borderId="0" xfId="2" applyFill="1" applyBorder="1" applyAlignment="1"/>
    <xf numFmtId="0" fontId="9" fillId="0" borderId="10" xfId="6" applyFont="1" applyFill="1" applyBorder="1" applyAlignment="1">
      <alignment horizontal="center"/>
    </xf>
    <xf numFmtId="0" fontId="9" fillId="0" borderId="11" xfId="6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/>
    </xf>
    <xf numFmtId="10" fontId="5" fillId="3" borderId="6" xfId="2" applyNumberFormat="1" applyFill="1" applyBorder="1" applyAlignment="1">
      <alignment horizontal="center"/>
    </xf>
    <xf numFmtId="10" fontId="5" fillId="3" borderId="6" xfId="2" applyNumberFormat="1" applyFont="1" applyFill="1" applyBorder="1" applyAlignment="1">
      <alignment horizontal="center"/>
    </xf>
    <xf numFmtId="10" fontId="5" fillId="3" borderId="9" xfId="2" applyNumberFormat="1" applyFill="1" applyBorder="1" applyAlignment="1">
      <alignment horizontal="center"/>
    </xf>
    <xf numFmtId="0" fontId="10" fillId="3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0" fillId="5" borderId="0" xfId="2" applyFont="1" applyFill="1" applyBorder="1" applyAlignment="1">
      <alignment horizontal="left"/>
    </xf>
    <xf numFmtId="0" fontId="10" fillId="5" borderId="0" xfId="2" applyFont="1" applyFill="1" applyBorder="1" applyAlignment="1">
      <alignment horizontal="center"/>
    </xf>
    <xf numFmtId="0" fontId="10" fillId="5" borderId="0" xfId="2" applyFont="1" applyFill="1" applyBorder="1" applyAlignment="1"/>
    <xf numFmtId="44" fontId="10" fillId="5" borderId="0" xfId="7" applyFont="1" applyFill="1" applyBorder="1" applyAlignment="1">
      <alignment horizontal="center"/>
    </xf>
    <xf numFmtId="44" fontId="10" fillId="5" borderId="0" xfId="2" applyNumberFormat="1" applyFont="1" applyFill="1" applyBorder="1" applyAlignment="1"/>
    <xf numFmtId="0" fontId="10" fillId="3" borderId="0" xfId="2" applyFont="1" applyFill="1" applyBorder="1" applyAlignment="1">
      <alignment horizontal="center"/>
    </xf>
    <xf numFmtId="0" fontId="11" fillId="0" borderId="0" xfId="2" applyFont="1" applyFill="1" applyBorder="1" applyAlignment="1"/>
    <xf numFmtId="9" fontId="5" fillId="3" borderId="0" xfId="5" applyFont="1" applyFill="1" applyBorder="1" applyAlignment="1">
      <alignment horizontal="center"/>
    </xf>
    <xf numFmtId="0" fontId="10" fillId="3" borderId="13" xfId="2" applyFont="1" applyFill="1" applyBorder="1" applyAlignment="1">
      <alignment horizontal="left"/>
    </xf>
    <xf numFmtId="0" fontId="10" fillId="3" borderId="14" xfId="2" applyFont="1" applyFill="1" applyBorder="1" applyAlignment="1">
      <alignment horizontal="center"/>
    </xf>
    <xf numFmtId="0" fontId="10" fillId="3" borderId="14" xfId="2" applyFont="1" applyFill="1" applyBorder="1" applyAlignment="1"/>
    <xf numFmtId="44" fontId="10" fillId="3" borderId="14" xfId="7" applyFont="1" applyFill="1" applyBorder="1" applyAlignment="1">
      <alignment horizontal="center"/>
    </xf>
    <xf numFmtId="44" fontId="10" fillId="3" borderId="14" xfId="2" applyNumberFormat="1" applyFont="1" applyFill="1" applyBorder="1" applyAlignment="1"/>
    <xf numFmtId="0" fontId="10" fillId="3" borderId="15" xfId="2" applyFont="1" applyFill="1" applyBorder="1" applyAlignment="1"/>
    <xf numFmtId="0" fontId="2" fillId="4" borderId="16" xfId="2" applyFont="1" applyFill="1" applyBorder="1" applyAlignment="1">
      <alignment horizontal="center"/>
    </xf>
    <xf numFmtId="0" fontId="5" fillId="0" borderId="16" xfId="2" applyBorder="1" applyAlignment="1">
      <alignment horizontal="center"/>
    </xf>
    <xf numFmtId="0" fontId="2" fillId="4" borderId="17" xfId="2" applyFont="1" applyFill="1" applyBorder="1" applyAlignment="1">
      <alignment horizontal="center"/>
    </xf>
    <xf numFmtId="0" fontId="2" fillId="4" borderId="18" xfId="2" applyFont="1" applyFill="1" applyBorder="1" applyAlignment="1">
      <alignment horizontal="center"/>
    </xf>
    <xf numFmtId="0" fontId="5" fillId="0" borderId="17" xfId="2" applyBorder="1" applyAlignment="1">
      <alignment horizontal="center"/>
    </xf>
    <xf numFmtId="0" fontId="5" fillId="0" borderId="18" xfId="2" applyBorder="1" applyAlignment="1">
      <alignment horizontal="center"/>
    </xf>
    <xf numFmtId="2" fontId="5" fillId="0" borderId="18" xfId="2" applyNumberFormat="1" applyBorder="1" applyAlignment="1">
      <alignment horizontal="center"/>
    </xf>
    <xf numFmtId="0" fontId="5" fillId="0" borderId="0" xfId="2" applyFill="1" applyAlignment="1">
      <alignment horizontal="center"/>
    </xf>
    <xf numFmtId="0" fontId="4" fillId="0" borderId="16" xfId="3" applyFont="1" applyFill="1" applyBorder="1" applyAlignment="1">
      <alignment horizontal="center"/>
    </xf>
    <xf numFmtId="0" fontId="3" fillId="0" borderId="16" xfId="3" applyFill="1" applyBorder="1" applyAlignment="1">
      <alignment horizontal="center"/>
    </xf>
    <xf numFmtId="43" fontId="2" fillId="0" borderId="0" xfId="11" applyFont="1" applyFill="1" applyBorder="1" applyAlignment="1">
      <alignment horizontal="center"/>
    </xf>
    <xf numFmtId="0" fontId="4" fillId="0" borderId="20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165" fontId="9" fillId="0" borderId="19" xfId="9" applyNumberFormat="1" applyFont="1" applyFill="1" applyBorder="1" applyAlignment="1">
      <alignment horizontal="center"/>
    </xf>
    <xf numFmtId="165" fontId="9" fillId="0" borderId="19" xfId="9" quotePrefix="1" applyNumberFormat="1" applyFont="1" applyFill="1" applyBorder="1" applyAlignment="1">
      <alignment horizontal="center"/>
    </xf>
    <xf numFmtId="0" fontId="5" fillId="0" borderId="0" xfId="2" applyAlignment="1"/>
    <xf numFmtId="0" fontId="4" fillId="0" borderId="4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9" fillId="6" borderId="16" xfId="1" applyFont="1" applyFill="1" applyBorder="1" applyAlignment="1">
      <alignment horizontal="center"/>
    </xf>
    <xf numFmtId="2" fontId="5" fillId="7" borderId="16" xfId="2" applyNumberFormat="1" applyFill="1" applyBorder="1" applyAlignment="1">
      <alignment horizontal="center"/>
    </xf>
    <xf numFmtId="43" fontId="4" fillId="0" borderId="20" xfId="11" applyFont="1" applyFill="1" applyBorder="1" applyAlignment="1">
      <alignment horizontal="center"/>
    </xf>
    <xf numFmtId="43" fontId="4" fillId="0" borderId="16" xfId="11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9" fillId="6" borderId="16" xfId="12" applyFont="1" applyFill="1" applyBorder="1" applyAlignment="1">
      <alignment horizontal="center"/>
    </xf>
    <xf numFmtId="14" fontId="0" fillId="0" borderId="21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6" borderId="16" xfId="12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9" fillId="6" borderId="16" xfId="1" applyFont="1" applyFill="1" applyBorder="1" applyAlignment="1">
      <alignment horizontal="center" wrapText="1"/>
    </xf>
    <xf numFmtId="0" fontId="9" fillId="3" borderId="16" xfId="1" applyFont="1" applyFill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</cellXfs>
  <cellStyles count="13">
    <cellStyle name="Comma" xfId="11" builtinId="3"/>
    <cellStyle name="Comma 4" xfId="4"/>
    <cellStyle name="Currency" xfId="9" builtinId="4"/>
    <cellStyle name="Currency 2" xfId="7"/>
    <cellStyle name="Hyperlink" xfId="8" builtinId="8"/>
    <cellStyle name="Normal" xfId="0" builtinId="0"/>
    <cellStyle name="Normal 2 3" xfId="2"/>
    <cellStyle name="Normal_BUwage Indexs" xfId="6"/>
    <cellStyle name="Normal_CR Hrs" xfId="3"/>
    <cellStyle name="Normal_CurrenVendorsJune15" xfId="1"/>
    <cellStyle name="Normal_CurrenVendorsJune15_1 2" xfId="12"/>
    <cellStyle name="Percent" xfId="10" builtinId="5"/>
    <cellStyle name="Percent 2" xfId="5"/>
  </cellStyles>
  <dxfs count="0"/>
  <tableStyles count="0" defaultTableStyle="TableStyleMedium2" defaultPivotStyle="PivotStyleLight16"/>
  <colors>
    <mruColors>
      <color rgb="FFD6DCE4"/>
      <color rgb="FFF0F2F6"/>
      <color rgb="FFE3E7ED"/>
      <color rgb="FFE5E5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SAPOLY2411C\DATA1\NHIS2004\RCOMP716\DEVELOP5\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_RATECOMP_06"/>
      <sheetName val="Staffing3_4"/>
      <sheetName val="MAP"/>
      <sheetName val="Sheet2"/>
      <sheetName val="OUTPUT"/>
      <sheetName val="BUDGET DIAL"/>
      <sheetName val="BedSupply_3_2016"/>
      <sheetName val="BED LICENSE FEE EXEMPT"/>
      <sheetName val="FMR RS MEANS REGIONAL ADJ"/>
      <sheetName val="BUwagepercent"/>
      <sheetName val="BUwage Indexs"/>
      <sheetName val="MACMI1SA2016use"/>
      <sheetName val="MACMI2SA2016"/>
      <sheetName val="MACMI2SA2017"/>
      <sheetName val="QualityEnhancement7_1_2016"/>
      <sheetName val="STABILIZERJuly16"/>
      <sheetName val="SNA 7_1_2016"/>
      <sheetName val="Sheet4"/>
      <sheetName val="Sheet3"/>
      <sheetName val="Sheet5"/>
      <sheetName val="Sheet25"/>
    </sheetNames>
    <sheetDataSet>
      <sheetData sheetId="0" refreshError="1"/>
      <sheetData sheetId="1" refreshError="1"/>
      <sheetData sheetId="2">
        <row r="2">
          <cell r="C2">
            <v>20163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oes/current/oes_42660.htm" TargetMode="External"/><Relationship Id="rId13" Type="http://schemas.openxmlformats.org/officeDocument/2006/relationships/hyperlink" Target="http://www.bls.gov/oes/current/oes_49420.htm" TargetMode="External"/><Relationship Id="rId18" Type="http://schemas.openxmlformats.org/officeDocument/2006/relationships/hyperlink" Target="http://www.bls.gov/oes/current/oes_13380.htm" TargetMode="External"/><Relationship Id="rId3" Type="http://schemas.openxmlformats.org/officeDocument/2006/relationships/hyperlink" Target="http://www.bls.gov/oes/current/oes_30300.htm" TargetMode="External"/><Relationship Id="rId7" Type="http://schemas.openxmlformats.org/officeDocument/2006/relationships/hyperlink" Target="http://www.bls.gov/oes/current/oes_38900.htm" TargetMode="External"/><Relationship Id="rId12" Type="http://schemas.openxmlformats.org/officeDocument/2006/relationships/hyperlink" Target="http://www.bls.gov/oes/current/oes_48300.htm" TargetMode="External"/><Relationship Id="rId17" Type="http://schemas.openxmlformats.org/officeDocument/2006/relationships/hyperlink" Target="http://www.bls.gov/oes/current/oes_5300004.htm" TargetMode="External"/><Relationship Id="rId2" Type="http://schemas.openxmlformats.org/officeDocument/2006/relationships/hyperlink" Target="http://www.bls.gov/oes/current/oes_28420.htm" TargetMode="External"/><Relationship Id="rId16" Type="http://schemas.openxmlformats.org/officeDocument/2006/relationships/hyperlink" Target="http://www.bls.gov/oes/current/oes_5300003.ht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bls.gov/oes/current/oes_14740.htm" TargetMode="External"/><Relationship Id="rId6" Type="http://schemas.openxmlformats.org/officeDocument/2006/relationships/hyperlink" Target="http://www.bls.gov/oes/current/oes_36500.htm" TargetMode="External"/><Relationship Id="rId11" Type="http://schemas.openxmlformats.org/officeDocument/2006/relationships/hyperlink" Target="http://www.bls.gov/oes/current/oes_44060.htm" TargetMode="External"/><Relationship Id="rId5" Type="http://schemas.openxmlformats.org/officeDocument/2006/relationships/hyperlink" Target="http://www.bls.gov/oes/current/oes_34580.htm" TargetMode="External"/><Relationship Id="rId15" Type="http://schemas.openxmlformats.org/officeDocument/2006/relationships/hyperlink" Target="http://www.bls.gov/oes/current/oes_5300002.htm" TargetMode="External"/><Relationship Id="rId10" Type="http://schemas.openxmlformats.org/officeDocument/2006/relationships/hyperlink" Target="http://www.bls.gov/oes/current/oes_45104.htm" TargetMode="External"/><Relationship Id="rId19" Type="http://schemas.openxmlformats.org/officeDocument/2006/relationships/hyperlink" Target="http://www.bls.gov/oes/current/oes_wa.htm" TargetMode="External"/><Relationship Id="rId4" Type="http://schemas.openxmlformats.org/officeDocument/2006/relationships/hyperlink" Target="http://www.bls.gov/oes/current/oes_31020.htm" TargetMode="External"/><Relationship Id="rId9" Type="http://schemas.openxmlformats.org/officeDocument/2006/relationships/hyperlink" Target="http://www.bls.gov/oes/current/oes_42644.htm" TargetMode="External"/><Relationship Id="rId14" Type="http://schemas.openxmlformats.org/officeDocument/2006/relationships/hyperlink" Target="http://www.bls.gov/oes/current/oes_53000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topLeftCell="H1" workbookViewId="0">
      <selection activeCell="M1" sqref="M1"/>
    </sheetView>
  </sheetViews>
  <sheetFormatPr defaultRowHeight="12.75" x14ac:dyDescent="0.2"/>
  <cols>
    <col min="1" max="1" width="8.7109375" style="16" bestFit="1" customWidth="1"/>
    <col min="2" max="3" width="9.85546875" style="16" bestFit="1" customWidth="1"/>
    <col min="4" max="4" width="11" style="16" bestFit="1" customWidth="1"/>
    <col min="5" max="5" width="10.42578125" style="16" bestFit="1" customWidth="1"/>
    <col min="6" max="6" width="15.85546875" style="16" bestFit="1" customWidth="1"/>
    <col min="7" max="7" width="12.28515625" style="16" bestFit="1" customWidth="1"/>
    <col min="8" max="8" width="57.7109375" style="71" bestFit="1" customWidth="1"/>
    <col min="9" max="9" width="17.7109375" style="16" bestFit="1" customWidth="1"/>
    <col min="10" max="10" width="11.7109375" style="16" customWidth="1"/>
    <col min="11" max="11" width="10" style="16" bestFit="1" customWidth="1"/>
    <col min="12" max="12" width="25.140625" style="16" bestFit="1" customWidth="1"/>
    <col min="13" max="13" width="28" style="16" customWidth="1"/>
    <col min="14" max="14" width="11.85546875" style="16" bestFit="1" customWidth="1"/>
    <col min="15" max="15" width="15.28515625" style="16" customWidth="1"/>
    <col min="16" max="16" width="31" style="16" bestFit="1" customWidth="1"/>
    <col min="17" max="17" width="19" style="16" bestFit="1" customWidth="1"/>
    <col min="18" max="18" width="9.140625" style="16"/>
    <col min="19" max="19" width="0" style="16" hidden="1" customWidth="1"/>
    <col min="20" max="20" width="10.5703125" style="16" customWidth="1"/>
    <col min="21" max="21" width="14.42578125" style="63" bestFit="1" customWidth="1"/>
    <col min="22" max="22" width="9.140625" style="1"/>
    <col min="23" max="23" width="9.5703125" style="1" bestFit="1" customWidth="1"/>
    <col min="24" max="24" width="10.42578125" style="1" bestFit="1" customWidth="1"/>
    <col min="25" max="25" width="14.7109375" style="1" customWidth="1"/>
    <col min="26" max="221" width="9.140625" style="1"/>
    <col min="222" max="222" width="51.28515625" style="1" customWidth="1"/>
    <col min="223" max="231" width="9.140625" style="1"/>
    <col min="232" max="233" width="27.28515625" style="1" customWidth="1"/>
    <col min="234" max="236" width="9.140625" style="1"/>
    <col min="237" max="237" width="14.42578125" style="1" bestFit="1" customWidth="1"/>
    <col min="238" max="477" width="9.140625" style="1"/>
    <col min="478" max="478" width="51.28515625" style="1" customWidth="1"/>
    <col min="479" max="487" width="9.140625" style="1"/>
    <col min="488" max="489" width="27.28515625" style="1" customWidth="1"/>
    <col min="490" max="492" width="9.140625" style="1"/>
    <col min="493" max="493" width="14.42578125" style="1" bestFit="1" customWidth="1"/>
    <col min="494" max="733" width="9.140625" style="1"/>
    <col min="734" max="734" width="51.28515625" style="1" customWidth="1"/>
    <col min="735" max="743" width="9.140625" style="1"/>
    <col min="744" max="745" width="27.28515625" style="1" customWidth="1"/>
    <col min="746" max="748" width="9.140625" style="1"/>
    <col min="749" max="749" width="14.42578125" style="1" bestFit="1" customWidth="1"/>
    <col min="750" max="989" width="9.140625" style="1"/>
    <col min="990" max="990" width="51.28515625" style="1" customWidth="1"/>
    <col min="991" max="999" width="9.140625" style="1"/>
    <col min="1000" max="1001" width="27.28515625" style="1" customWidth="1"/>
    <col min="1002" max="1004" width="9.140625" style="1"/>
    <col min="1005" max="1005" width="14.42578125" style="1" bestFit="1" customWidth="1"/>
    <col min="1006" max="1245" width="9.140625" style="1"/>
    <col min="1246" max="1246" width="51.28515625" style="1" customWidth="1"/>
    <col min="1247" max="1255" width="9.140625" style="1"/>
    <col min="1256" max="1257" width="27.28515625" style="1" customWidth="1"/>
    <col min="1258" max="1260" width="9.140625" style="1"/>
    <col min="1261" max="1261" width="14.42578125" style="1" bestFit="1" customWidth="1"/>
    <col min="1262" max="1501" width="9.140625" style="1"/>
    <col min="1502" max="1502" width="51.28515625" style="1" customWidth="1"/>
    <col min="1503" max="1511" width="9.140625" style="1"/>
    <col min="1512" max="1513" width="27.28515625" style="1" customWidth="1"/>
    <col min="1514" max="1516" width="9.140625" style="1"/>
    <col min="1517" max="1517" width="14.42578125" style="1" bestFit="1" customWidth="1"/>
    <col min="1518" max="1757" width="9.140625" style="1"/>
    <col min="1758" max="1758" width="51.28515625" style="1" customWidth="1"/>
    <col min="1759" max="1767" width="9.140625" style="1"/>
    <col min="1768" max="1769" width="27.28515625" style="1" customWidth="1"/>
    <col min="1770" max="1772" width="9.140625" style="1"/>
    <col min="1773" max="1773" width="14.42578125" style="1" bestFit="1" customWidth="1"/>
    <col min="1774" max="2013" width="9.140625" style="1"/>
    <col min="2014" max="2014" width="51.28515625" style="1" customWidth="1"/>
    <col min="2015" max="2023" width="9.140625" style="1"/>
    <col min="2024" max="2025" width="27.28515625" style="1" customWidth="1"/>
    <col min="2026" max="2028" width="9.140625" style="1"/>
    <col min="2029" max="2029" width="14.42578125" style="1" bestFit="1" customWidth="1"/>
    <col min="2030" max="2269" width="9.140625" style="1"/>
    <col min="2270" max="2270" width="51.28515625" style="1" customWidth="1"/>
    <col min="2271" max="2279" width="9.140625" style="1"/>
    <col min="2280" max="2281" width="27.28515625" style="1" customWidth="1"/>
    <col min="2282" max="2284" width="9.140625" style="1"/>
    <col min="2285" max="2285" width="14.42578125" style="1" bestFit="1" customWidth="1"/>
    <col min="2286" max="2525" width="9.140625" style="1"/>
    <col min="2526" max="2526" width="51.28515625" style="1" customWidth="1"/>
    <col min="2527" max="2535" width="9.140625" style="1"/>
    <col min="2536" max="2537" width="27.28515625" style="1" customWidth="1"/>
    <col min="2538" max="2540" width="9.140625" style="1"/>
    <col min="2541" max="2541" width="14.42578125" style="1" bestFit="1" customWidth="1"/>
    <col min="2542" max="2781" width="9.140625" style="1"/>
    <col min="2782" max="2782" width="51.28515625" style="1" customWidth="1"/>
    <col min="2783" max="2791" width="9.140625" style="1"/>
    <col min="2792" max="2793" width="27.28515625" style="1" customWidth="1"/>
    <col min="2794" max="2796" width="9.140625" style="1"/>
    <col min="2797" max="2797" width="14.42578125" style="1" bestFit="1" customWidth="1"/>
    <col min="2798" max="3037" width="9.140625" style="1"/>
    <col min="3038" max="3038" width="51.28515625" style="1" customWidth="1"/>
    <col min="3039" max="3047" width="9.140625" style="1"/>
    <col min="3048" max="3049" width="27.28515625" style="1" customWidth="1"/>
    <col min="3050" max="3052" width="9.140625" style="1"/>
    <col min="3053" max="3053" width="14.42578125" style="1" bestFit="1" customWidth="1"/>
    <col min="3054" max="3293" width="9.140625" style="1"/>
    <col min="3294" max="3294" width="51.28515625" style="1" customWidth="1"/>
    <col min="3295" max="3303" width="9.140625" style="1"/>
    <col min="3304" max="3305" width="27.28515625" style="1" customWidth="1"/>
    <col min="3306" max="3308" width="9.140625" style="1"/>
    <col min="3309" max="3309" width="14.42578125" style="1" bestFit="1" customWidth="1"/>
    <col min="3310" max="3549" width="9.140625" style="1"/>
    <col min="3550" max="3550" width="51.28515625" style="1" customWidth="1"/>
    <col min="3551" max="3559" width="9.140625" style="1"/>
    <col min="3560" max="3561" width="27.28515625" style="1" customWidth="1"/>
    <col min="3562" max="3564" width="9.140625" style="1"/>
    <col min="3565" max="3565" width="14.42578125" style="1" bestFit="1" customWidth="1"/>
    <col min="3566" max="3805" width="9.140625" style="1"/>
    <col min="3806" max="3806" width="51.28515625" style="1" customWidth="1"/>
    <col min="3807" max="3815" width="9.140625" style="1"/>
    <col min="3816" max="3817" width="27.28515625" style="1" customWidth="1"/>
    <col min="3818" max="3820" width="9.140625" style="1"/>
    <col min="3821" max="3821" width="14.42578125" style="1" bestFit="1" customWidth="1"/>
    <col min="3822" max="4061" width="9.140625" style="1"/>
    <col min="4062" max="4062" width="51.28515625" style="1" customWidth="1"/>
    <col min="4063" max="4071" width="9.140625" style="1"/>
    <col min="4072" max="4073" width="27.28515625" style="1" customWidth="1"/>
    <col min="4074" max="4076" width="9.140625" style="1"/>
    <col min="4077" max="4077" width="14.42578125" style="1" bestFit="1" customWidth="1"/>
    <col min="4078" max="4317" width="9.140625" style="1"/>
    <col min="4318" max="4318" width="51.28515625" style="1" customWidth="1"/>
    <col min="4319" max="4327" width="9.140625" style="1"/>
    <col min="4328" max="4329" width="27.28515625" style="1" customWidth="1"/>
    <col min="4330" max="4332" width="9.140625" style="1"/>
    <col min="4333" max="4333" width="14.42578125" style="1" bestFit="1" customWidth="1"/>
    <col min="4334" max="4573" width="9.140625" style="1"/>
    <col min="4574" max="4574" width="51.28515625" style="1" customWidth="1"/>
    <col min="4575" max="4583" width="9.140625" style="1"/>
    <col min="4584" max="4585" width="27.28515625" style="1" customWidth="1"/>
    <col min="4586" max="4588" width="9.140625" style="1"/>
    <col min="4589" max="4589" width="14.42578125" style="1" bestFit="1" customWidth="1"/>
    <col min="4590" max="4829" width="9.140625" style="1"/>
    <col min="4830" max="4830" width="51.28515625" style="1" customWidth="1"/>
    <col min="4831" max="4839" width="9.140625" style="1"/>
    <col min="4840" max="4841" width="27.28515625" style="1" customWidth="1"/>
    <col min="4842" max="4844" width="9.140625" style="1"/>
    <col min="4845" max="4845" width="14.42578125" style="1" bestFit="1" customWidth="1"/>
    <col min="4846" max="5085" width="9.140625" style="1"/>
    <col min="5086" max="5086" width="51.28515625" style="1" customWidth="1"/>
    <col min="5087" max="5095" width="9.140625" style="1"/>
    <col min="5096" max="5097" width="27.28515625" style="1" customWidth="1"/>
    <col min="5098" max="5100" width="9.140625" style="1"/>
    <col min="5101" max="5101" width="14.42578125" style="1" bestFit="1" customWidth="1"/>
    <col min="5102" max="5341" width="9.140625" style="1"/>
    <col min="5342" max="5342" width="51.28515625" style="1" customWidth="1"/>
    <col min="5343" max="5351" width="9.140625" style="1"/>
    <col min="5352" max="5353" width="27.28515625" style="1" customWidth="1"/>
    <col min="5354" max="5356" width="9.140625" style="1"/>
    <col min="5357" max="5357" width="14.42578125" style="1" bestFit="1" customWidth="1"/>
    <col min="5358" max="5597" width="9.140625" style="1"/>
    <col min="5598" max="5598" width="51.28515625" style="1" customWidth="1"/>
    <col min="5599" max="5607" width="9.140625" style="1"/>
    <col min="5608" max="5609" width="27.28515625" style="1" customWidth="1"/>
    <col min="5610" max="5612" width="9.140625" style="1"/>
    <col min="5613" max="5613" width="14.42578125" style="1" bestFit="1" customWidth="1"/>
    <col min="5614" max="5853" width="9.140625" style="1"/>
    <col min="5854" max="5854" width="51.28515625" style="1" customWidth="1"/>
    <col min="5855" max="5863" width="9.140625" style="1"/>
    <col min="5864" max="5865" width="27.28515625" style="1" customWidth="1"/>
    <col min="5866" max="5868" width="9.140625" style="1"/>
    <col min="5869" max="5869" width="14.42578125" style="1" bestFit="1" customWidth="1"/>
    <col min="5870" max="6109" width="9.140625" style="1"/>
    <col min="6110" max="6110" width="51.28515625" style="1" customWidth="1"/>
    <col min="6111" max="6119" width="9.140625" style="1"/>
    <col min="6120" max="6121" width="27.28515625" style="1" customWidth="1"/>
    <col min="6122" max="6124" width="9.140625" style="1"/>
    <col min="6125" max="6125" width="14.42578125" style="1" bestFit="1" customWidth="1"/>
    <col min="6126" max="6365" width="9.140625" style="1"/>
    <col min="6366" max="6366" width="51.28515625" style="1" customWidth="1"/>
    <col min="6367" max="6375" width="9.140625" style="1"/>
    <col min="6376" max="6377" width="27.28515625" style="1" customWidth="1"/>
    <col min="6378" max="6380" width="9.140625" style="1"/>
    <col min="6381" max="6381" width="14.42578125" style="1" bestFit="1" customWidth="1"/>
    <col min="6382" max="6621" width="9.140625" style="1"/>
    <col min="6622" max="6622" width="51.28515625" style="1" customWidth="1"/>
    <col min="6623" max="6631" width="9.140625" style="1"/>
    <col min="6632" max="6633" width="27.28515625" style="1" customWidth="1"/>
    <col min="6634" max="6636" width="9.140625" style="1"/>
    <col min="6637" max="6637" width="14.42578125" style="1" bestFit="1" customWidth="1"/>
    <col min="6638" max="6877" width="9.140625" style="1"/>
    <col min="6878" max="6878" width="51.28515625" style="1" customWidth="1"/>
    <col min="6879" max="6887" width="9.140625" style="1"/>
    <col min="6888" max="6889" width="27.28515625" style="1" customWidth="1"/>
    <col min="6890" max="6892" width="9.140625" style="1"/>
    <col min="6893" max="6893" width="14.42578125" style="1" bestFit="1" customWidth="1"/>
    <col min="6894" max="7133" width="9.140625" style="1"/>
    <col min="7134" max="7134" width="51.28515625" style="1" customWidth="1"/>
    <col min="7135" max="7143" width="9.140625" style="1"/>
    <col min="7144" max="7145" width="27.28515625" style="1" customWidth="1"/>
    <col min="7146" max="7148" width="9.140625" style="1"/>
    <col min="7149" max="7149" width="14.42578125" style="1" bestFit="1" customWidth="1"/>
    <col min="7150" max="7389" width="9.140625" style="1"/>
    <col min="7390" max="7390" width="51.28515625" style="1" customWidth="1"/>
    <col min="7391" max="7399" width="9.140625" style="1"/>
    <col min="7400" max="7401" width="27.28515625" style="1" customWidth="1"/>
    <col min="7402" max="7404" width="9.140625" style="1"/>
    <col min="7405" max="7405" width="14.42578125" style="1" bestFit="1" customWidth="1"/>
    <col min="7406" max="7645" width="9.140625" style="1"/>
    <col min="7646" max="7646" width="51.28515625" style="1" customWidth="1"/>
    <col min="7647" max="7655" width="9.140625" style="1"/>
    <col min="7656" max="7657" width="27.28515625" style="1" customWidth="1"/>
    <col min="7658" max="7660" width="9.140625" style="1"/>
    <col min="7661" max="7661" width="14.42578125" style="1" bestFit="1" customWidth="1"/>
    <col min="7662" max="7901" width="9.140625" style="1"/>
    <col min="7902" max="7902" width="51.28515625" style="1" customWidth="1"/>
    <col min="7903" max="7911" width="9.140625" style="1"/>
    <col min="7912" max="7913" width="27.28515625" style="1" customWidth="1"/>
    <col min="7914" max="7916" width="9.140625" style="1"/>
    <col min="7917" max="7917" width="14.42578125" style="1" bestFit="1" customWidth="1"/>
    <col min="7918" max="8157" width="9.140625" style="1"/>
    <col min="8158" max="8158" width="51.28515625" style="1" customWidth="1"/>
    <col min="8159" max="8167" width="9.140625" style="1"/>
    <col min="8168" max="8169" width="27.28515625" style="1" customWidth="1"/>
    <col min="8170" max="8172" width="9.140625" style="1"/>
    <col min="8173" max="8173" width="14.42578125" style="1" bestFit="1" customWidth="1"/>
    <col min="8174" max="8413" width="9.140625" style="1"/>
    <col min="8414" max="8414" width="51.28515625" style="1" customWidth="1"/>
    <col min="8415" max="8423" width="9.140625" style="1"/>
    <col min="8424" max="8425" width="27.28515625" style="1" customWidth="1"/>
    <col min="8426" max="8428" width="9.140625" style="1"/>
    <col min="8429" max="8429" width="14.42578125" style="1" bestFit="1" customWidth="1"/>
    <col min="8430" max="8669" width="9.140625" style="1"/>
    <col min="8670" max="8670" width="51.28515625" style="1" customWidth="1"/>
    <col min="8671" max="8679" width="9.140625" style="1"/>
    <col min="8680" max="8681" width="27.28515625" style="1" customWidth="1"/>
    <col min="8682" max="8684" width="9.140625" style="1"/>
    <col min="8685" max="8685" width="14.42578125" style="1" bestFit="1" customWidth="1"/>
    <col min="8686" max="8925" width="9.140625" style="1"/>
    <col min="8926" max="8926" width="51.28515625" style="1" customWidth="1"/>
    <col min="8927" max="8935" width="9.140625" style="1"/>
    <col min="8936" max="8937" width="27.28515625" style="1" customWidth="1"/>
    <col min="8938" max="8940" width="9.140625" style="1"/>
    <col min="8941" max="8941" width="14.42578125" style="1" bestFit="1" customWidth="1"/>
    <col min="8942" max="9181" width="9.140625" style="1"/>
    <col min="9182" max="9182" width="51.28515625" style="1" customWidth="1"/>
    <col min="9183" max="9191" width="9.140625" style="1"/>
    <col min="9192" max="9193" width="27.28515625" style="1" customWidth="1"/>
    <col min="9194" max="9196" width="9.140625" style="1"/>
    <col min="9197" max="9197" width="14.42578125" style="1" bestFit="1" customWidth="1"/>
    <col min="9198" max="9437" width="9.140625" style="1"/>
    <col min="9438" max="9438" width="51.28515625" style="1" customWidth="1"/>
    <col min="9439" max="9447" width="9.140625" style="1"/>
    <col min="9448" max="9449" width="27.28515625" style="1" customWidth="1"/>
    <col min="9450" max="9452" width="9.140625" style="1"/>
    <col min="9453" max="9453" width="14.42578125" style="1" bestFit="1" customWidth="1"/>
    <col min="9454" max="9693" width="9.140625" style="1"/>
    <col min="9694" max="9694" width="51.28515625" style="1" customWidth="1"/>
    <col min="9695" max="9703" width="9.140625" style="1"/>
    <col min="9704" max="9705" width="27.28515625" style="1" customWidth="1"/>
    <col min="9706" max="9708" width="9.140625" style="1"/>
    <col min="9709" max="9709" width="14.42578125" style="1" bestFit="1" customWidth="1"/>
    <col min="9710" max="9949" width="9.140625" style="1"/>
    <col min="9950" max="9950" width="51.28515625" style="1" customWidth="1"/>
    <col min="9951" max="9959" width="9.140625" style="1"/>
    <col min="9960" max="9961" width="27.28515625" style="1" customWidth="1"/>
    <col min="9962" max="9964" width="9.140625" style="1"/>
    <col min="9965" max="9965" width="14.42578125" style="1" bestFit="1" customWidth="1"/>
    <col min="9966" max="10205" width="9.140625" style="1"/>
    <col min="10206" max="10206" width="51.28515625" style="1" customWidth="1"/>
    <col min="10207" max="10215" width="9.140625" style="1"/>
    <col min="10216" max="10217" width="27.28515625" style="1" customWidth="1"/>
    <col min="10218" max="10220" width="9.140625" style="1"/>
    <col min="10221" max="10221" width="14.42578125" style="1" bestFit="1" customWidth="1"/>
    <col min="10222" max="10461" width="9.140625" style="1"/>
    <col min="10462" max="10462" width="51.28515625" style="1" customWidth="1"/>
    <col min="10463" max="10471" width="9.140625" style="1"/>
    <col min="10472" max="10473" width="27.28515625" style="1" customWidth="1"/>
    <col min="10474" max="10476" width="9.140625" style="1"/>
    <col min="10477" max="10477" width="14.42578125" style="1" bestFit="1" customWidth="1"/>
    <col min="10478" max="10717" width="9.140625" style="1"/>
    <col min="10718" max="10718" width="51.28515625" style="1" customWidth="1"/>
    <col min="10719" max="10727" width="9.140625" style="1"/>
    <col min="10728" max="10729" width="27.28515625" style="1" customWidth="1"/>
    <col min="10730" max="10732" width="9.140625" style="1"/>
    <col min="10733" max="10733" width="14.42578125" style="1" bestFit="1" customWidth="1"/>
    <col min="10734" max="10973" width="9.140625" style="1"/>
    <col min="10974" max="10974" width="51.28515625" style="1" customWidth="1"/>
    <col min="10975" max="10983" width="9.140625" style="1"/>
    <col min="10984" max="10985" width="27.28515625" style="1" customWidth="1"/>
    <col min="10986" max="10988" width="9.140625" style="1"/>
    <col min="10989" max="10989" width="14.42578125" style="1" bestFit="1" customWidth="1"/>
    <col min="10990" max="11229" width="9.140625" style="1"/>
    <col min="11230" max="11230" width="51.28515625" style="1" customWidth="1"/>
    <col min="11231" max="11239" width="9.140625" style="1"/>
    <col min="11240" max="11241" width="27.28515625" style="1" customWidth="1"/>
    <col min="11242" max="11244" width="9.140625" style="1"/>
    <col min="11245" max="11245" width="14.42578125" style="1" bestFit="1" customWidth="1"/>
    <col min="11246" max="11485" width="9.140625" style="1"/>
    <col min="11486" max="11486" width="51.28515625" style="1" customWidth="1"/>
    <col min="11487" max="11495" width="9.140625" style="1"/>
    <col min="11496" max="11497" width="27.28515625" style="1" customWidth="1"/>
    <col min="11498" max="11500" width="9.140625" style="1"/>
    <col min="11501" max="11501" width="14.42578125" style="1" bestFit="1" customWidth="1"/>
    <col min="11502" max="11741" width="9.140625" style="1"/>
    <col min="11742" max="11742" width="51.28515625" style="1" customWidth="1"/>
    <col min="11743" max="11751" width="9.140625" style="1"/>
    <col min="11752" max="11753" width="27.28515625" style="1" customWidth="1"/>
    <col min="11754" max="11756" width="9.140625" style="1"/>
    <col min="11757" max="11757" width="14.42578125" style="1" bestFit="1" customWidth="1"/>
    <col min="11758" max="11997" width="9.140625" style="1"/>
    <col min="11998" max="11998" width="51.28515625" style="1" customWidth="1"/>
    <col min="11999" max="12007" width="9.140625" style="1"/>
    <col min="12008" max="12009" width="27.28515625" style="1" customWidth="1"/>
    <col min="12010" max="12012" width="9.140625" style="1"/>
    <col min="12013" max="12013" width="14.42578125" style="1" bestFit="1" customWidth="1"/>
    <col min="12014" max="12253" width="9.140625" style="1"/>
    <col min="12254" max="12254" width="51.28515625" style="1" customWidth="1"/>
    <col min="12255" max="12263" width="9.140625" style="1"/>
    <col min="12264" max="12265" width="27.28515625" style="1" customWidth="1"/>
    <col min="12266" max="12268" width="9.140625" style="1"/>
    <col min="12269" max="12269" width="14.42578125" style="1" bestFit="1" customWidth="1"/>
    <col min="12270" max="12509" width="9.140625" style="1"/>
    <col min="12510" max="12510" width="51.28515625" style="1" customWidth="1"/>
    <col min="12511" max="12519" width="9.140625" style="1"/>
    <col min="12520" max="12521" width="27.28515625" style="1" customWidth="1"/>
    <col min="12522" max="12524" width="9.140625" style="1"/>
    <col min="12525" max="12525" width="14.42578125" style="1" bestFit="1" customWidth="1"/>
    <col min="12526" max="12765" width="9.140625" style="1"/>
    <col min="12766" max="12766" width="51.28515625" style="1" customWidth="1"/>
    <col min="12767" max="12775" width="9.140625" style="1"/>
    <col min="12776" max="12777" width="27.28515625" style="1" customWidth="1"/>
    <col min="12778" max="12780" width="9.140625" style="1"/>
    <col min="12781" max="12781" width="14.42578125" style="1" bestFit="1" customWidth="1"/>
    <col min="12782" max="13021" width="9.140625" style="1"/>
    <col min="13022" max="13022" width="51.28515625" style="1" customWidth="1"/>
    <col min="13023" max="13031" width="9.140625" style="1"/>
    <col min="13032" max="13033" width="27.28515625" style="1" customWidth="1"/>
    <col min="13034" max="13036" width="9.140625" style="1"/>
    <col min="13037" max="13037" width="14.42578125" style="1" bestFit="1" customWidth="1"/>
    <col min="13038" max="13277" width="9.140625" style="1"/>
    <col min="13278" max="13278" width="51.28515625" style="1" customWidth="1"/>
    <col min="13279" max="13287" width="9.140625" style="1"/>
    <col min="13288" max="13289" width="27.28515625" style="1" customWidth="1"/>
    <col min="13290" max="13292" width="9.140625" style="1"/>
    <col min="13293" max="13293" width="14.42578125" style="1" bestFit="1" customWidth="1"/>
    <col min="13294" max="13533" width="9.140625" style="1"/>
    <col min="13534" max="13534" width="51.28515625" style="1" customWidth="1"/>
    <col min="13535" max="13543" width="9.140625" style="1"/>
    <col min="13544" max="13545" width="27.28515625" style="1" customWidth="1"/>
    <col min="13546" max="13548" width="9.140625" style="1"/>
    <col min="13549" max="13549" width="14.42578125" style="1" bestFit="1" customWidth="1"/>
    <col min="13550" max="13789" width="9.140625" style="1"/>
    <col min="13790" max="13790" width="51.28515625" style="1" customWidth="1"/>
    <col min="13791" max="13799" width="9.140625" style="1"/>
    <col min="13800" max="13801" width="27.28515625" style="1" customWidth="1"/>
    <col min="13802" max="13804" width="9.140625" style="1"/>
    <col min="13805" max="13805" width="14.42578125" style="1" bestFit="1" customWidth="1"/>
    <col min="13806" max="14045" width="9.140625" style="1"/>
    <col min="14046" max="14046" width="51.28515625" style="1" customWidth="1"/>
    <col min="14047" max="14055" width="9.140625" style="1"/>
    <col min="14056" max="14057" width="27.28515625" style="1" customWidth="1"/>
    <col min="14058" max="14060" width="9.140625" style="1"/>
    <col min="14061" max="14061" width="14.42578125" style="1" bestFit="1" customWidth="1"/>
    <col min="14062" max="14301" width="9.140625" style="1"/>
    <col min="14302" max="14302" width="51.28515625" style="1" customWidth="1"/>
    <col min="14303" max="14311" width="9.140625" style="1"/>
    <col min="14312" max="14313" width="27.28515625" style="1" customWidth="1"/>
    <col min="14314" max="14316" width="9.140625" style="1"/>
    <col min="14317" max="14317" width="14.42578125" style="1" bestFit="1" customWidth="1"/>
    <col min="14318" max="14557" width="9.140625" style="1"/>
    <col min="14558" max="14558" width="51.28515625" style="1" customWidth="1"/>
    <col min="14559" max="14567" width="9.140625" style="1"/>
    <col min="14568" max="14569" width="27.28515625" style="1" customWidth="1"/>
    <col min="14570" max="14572" width="9.140625" style="1"/>
    <col min="14573" max="14573" width="14.42578125" style="1" bestFit="1" customWidth="1"/>
    <col min="14574" max="14813" width="9.140625" style="1"/>
    <col min="14814" max="14814" width="51.28515625" style="1" customWidth="1"/>
    <col min="14815" max="14823" width="9.140625" style="1"/>
    <col min="14824" max="14825" width="27.28515625" style="1" customWidth="1"/>
    <col min="14826" max="14828" width="9.140625" style="1"/>
    <col min="14829" max="14829" width="14.42578125" style="1" bestFit="1" customWidth="1"/>
    <col min="14830" max="15069" width="9.140625" style="1"/>
    <col min="15070" max="15070" width="51.28515625" style="1" customWidth="1"/>
    <col min="15071" max="15079" width="9.140625" style="1"/>
    <col min="15080" max="15081" width="27.28515625" style="1" customWidth="1"/>
    <col min="15082" max="15084" width="9.140625" style="1"/>
    <col min="15085" max="15085" width="14.42578125" style="1" bestFit="1" customWidth="1"/>
    <col min="15086" max="15325" width="9.140625" style="1"/>
    <col min="15326" max="15326" width="51.28515625" style="1" customWidth="1"/>
    <col min="15327" max="15335" width="9.140625" style="1"/>
    <col min="15336" max="15337" width="27.28515625" style="1" customWidth="1"/>
    <col min="15338" max="15340" width="9.140625" style="1"/>
    <col min="15341" max="15341" width="14.42578125" style="1" bestFit="1" customWidth="1"/>
    <col min="15342" max="15581" width="9.140625" style="1"/>
    <col min="15582" max="15582" width="51.28515625" style="1" customWidth="1"/>
    <col min="15583" max="15591" width="9.140625" style="1"/>
    <col min="15592" max="15593" width="27.28515625" style="1" customWidth="1"/>
    <col min="15594" max="15596" width="9.140625" style="1"/>
    <col min="15597" max="15597" width="14.42578125" style="1" bestFit="1" customWidth="1"/>
    <col min="15598" max="15837" width="9.140625" style="1"/>
    <col min="15838" max="15838" width="51.28515625" style="1" customWidth="1"/>
    <col min="15839" max="15847" width="9.140625" style="1"/>
    <col min="15848" max="15849" width="27.28515625" style="1" customWidth="1"/>
    <col min="15850" max="15852" width="9.140625" style="1"/>
    <col min="15853" max="15853" width="14.42578125" style="1" bestFit="1" customWidth="1"/>
    <col min="15854" max="16093" width="9.140625" style="1"/>
    <col min="16094" max="16094" width="51.28515625" style="1" customWidth="1"/>
    <col min="16095" max="16103" width="9.140625" style="1"/>
    <col min="16104" max="16105" width="27.28515625" style="1" customWidth="1"/>
    <col min="16106" max="16108" width="9.140625" style="1"/>
    <col min="16109" max="16109" width="14.42578125" style="1" bestFit="1" customWidth="1"/>
    <col min="16110" max="16384" width="9.140625" style="1"/>
  </cols>
  <sheetData>
    <row r="1" spans="1:26" s="22" customFormat="1" ht="45" x14ac:dyDescent="0.25">
      <c r="A1" s="83" t="s">
        <v>774</v>
      </c>
      <c r="B1" s="82" t="s">
        <v>775</v>
      </c>
      <c r="C1" s="82" t="s">
        <v>776</v>
      </c>
      <c r="D1" s="79" t="s">
        <v>505</v>
      </c>
      <c r="E1" s="79" t="s">
        <v>777</v>
      </c>
      <c r="F1" s="82" t="s">
        <v>778</v>
      </c>
      <c r="G1" s="82" t="s">
        <v>779</v>
      </c>
      <c r="H1" s="79" t="s">
        <v>780</v>
      </c>
      <c r="I1" s="82" t="s">
        <v>781</v>
      </c>
      <c r="J1" s="79" t="s">
        <v>782</v>
      </c>
      <c r="K1" s="82" t="s">
        <v>783</v>
      </c>
      <c r="L1" s="79" t="s">
        <v>784</v>
      </c>
      <c r="M1" s="82" t="s">
        <v>794</v>
      </c>
      <c r="N1" s="82" t="s">
        <v>785</v>
      </c>
      <c r="O1" s="82" t="s">
        <v>786</v>
      </c>
      <c r="P1" s="79" t="s">
        <v>787</v>
      </c>
      <c r="Q1" s="79" t="s">
        <v>788</v>
      </c>
      <c r="R1" s="79" t="s">
        <v>789</v>
      </c>
      <c r="S1" s="74" t="s">
        <v>0</v>
      </c>
      <c r="T1" s="84" t="s">
        <v>790</v>
      </c>
      <c r="U1" s="85" t="s">
        <v>791</v>
      </c>
      <c r="V1" s="21"/>
      <c r="W1" s="86" t="s">
        <v>474</v>
      </c>
      <c r="X1" s="87"/>
      <c r="Y1" s="88"/>
      <c r="Z1" s="21"/>
    </row>
    <row r="2" spans="1:26" ht="12" customHeight="1" x14ac:dyDescent="0.25">
      <c r="A2" s="80">
        <v>43103</v>
      </c>
      <c r="B2" s="81">
        <v>32400</v>
      </c>
      <c r="C2" s="81">
        <v>4115441</v>
      </c>
      <c r="D2" s="78">
        <v>1467909465</v>
      </c>
      <c r="E2" s="78">
        <v>207922800</v>
      </c>
      <c r="F2" s="81">
        <v>505355</v>
      </c>
      <c r="G2" s="81">
        <v>1544</v>
      </c>
      <c r="H2" s="78" t="s">
        <v>643</v>
      </c>
      <c r="I2" s="81" t="s">
        <v>792</v>
      </c>
      <c r="J2" s="81">
        <v>2</v>
      </c>
      <c r="K2" s="81">
        <v>17</v>
      </c>
      <c r="L2" s="81" t="s">
        <v>683</v>
      </c>
      <c r="M2" s="81" t="s">
        <v>795</v>
      </c>
      <c r="N2" s="81">
        <v>30</v>
      </c>
      <c r="O2" s="81" t="s">
        <v>489</v>
      </c>
      <c r="P2" s="78" t="s">
        <v>725</v>
      </c>
      <c r="Q2" s="81" t="s">
        <v>49</v>
      </c>
      <c r="R2" s="57" t="s">
        <v>506</v>
      </c>
      <c r="S2" s="57" t="str">
        <f t="shared" ref="S2:S65" si="0">LEFT(R2,3)</f>
        <v>980</v>
      </c>
      <c r="T2" s="57">
        <f>S2*1</f>
        <v>980</v>
      </c>
      <c r="U2" s="75">
        <f t="shared" ref="U2:U65" si="1">VLOOKUP($T2,$W$3:$Y$17,3,FALSE)</f>
        <v>1.03</v>
      </c>
      <c r="V2" s="2"/>
      <c r="W2" s="58" t="s">
        <v>4</v>
      </c>
      <c r="X2" s="56" t="s">
        <v>5</v>
      </c>
      <c r="Y2" s="59" t="s">
        <v>6</v>
      </c>
      <c r="Z2" s="2"/>
    </row>
    <row r="3" spans="1:26" ht="12" customHeight="1" x14ac:dyDescent="0.25">
      <c r="A3" s="80">
        <v>43103</v>
      </c>
      <c r="B3" s="81">
        <v>40350</v>
      </c>
      <c r="C3" s="81">
        <v>4113973</v>
      </c>
      <c r="D3" s="78">
        <v>1659326338</v>
      </c>
      <c r="E3" s="78">
        <v>101557400</v>
      </c>
      <c r="F3" s="81">
        <v>505483</v>
      </c>
      <c r="G3" s="81">
        <v>1397</v>
      </c>
      <c r="H3" s="78" t="s">
        <v>350</v>
      </c>
      <c r="I3" s="81" t="s">
        <v>792</v>
      </c>
      <c r="J3" s="81">
        <v>3</v>
      </c>
      <c r="K3" s="81">
        <v>27</v>
      </c>
      <c r="L3" s="81" t="s">
        <v>684</v>
      </c>
      <c r="M3" s="81" t="s">
        <v>795</v>
      </c>
      <c r="N3" s="81">
        <v>29</v>
      </c>
      <c r="O3" s="81" t="s">
        <v>489</v>
      </c>
      <c r="P3" s="78" t="s">
        <v>351</v>
      </c>
      <c r="Q3" s="81" t="s">
        <v>159</v>
      </c>
      <c r="R3" s="57" t="s">
        <v>507</v>
      </c>
      <c r="S3" s="57" t="str">
        <f t="shared" si="0"/>
        <v>984</v>
      </c>
      <c r="T3" s="57">
        <f t="shared" ref="T3:T66" si="2">S3*1</f>
        <v>984</v>
      </c>
      <c r="U3" s="75">
        <f t="shared" si="1"/>
        <v>1.01</v>
      </c>
      <c r="V3" s="2"/>
      <c r="W3" s="60">
        <v>980</v>
      </c>
      <c r="X3" s="57" t="s">
        <v>9</v>
      </c>
      <c r="Y3" s="61">
        <v>1.03</v>
      </c>
      <c r="Z3" s="2"/>
    </row>
    <row r="4" spans="1:26" ht="12" customHeight="1" x14ac:dyDescent="0.25">
      <c r="A4" s="80">
        <v>43103</v>
      </c>
      <c r="B4" s="81">
        <v>21300</v>
      </c>
      <c r="C4" s="81">
        <v>4115571</v>
      </c>
      <c r="D4" s="78">
        <v>1295249431</v>
      </c>
      <c r="E4" s="78">
        <v>209216500</v>
      </c>
      <c r="F4" s="81">
        <v>505236</v>
      </c>
      <c r="G4" s="81">
        <v>1557</v>
      </c>
      <c r="H4" s="78" t="s">
        <v>644</v>
      </c>
      <c r="I4" s="81" t="s">
        <v>792</v>
      </c>
      <c r="J4" s="81">
        <v>2</v>
      </c>
      <c r="K4" s="81">
        <v>31</v>
      </c>
      <c r="L4" s="81" t="s">
        <v>22</v>
      </c>
      <c r="M4" s="81" t="s">
        <v>795</v>
      </c>
      <c r="N4" s="81">
        <v>32</v>
      </c>
      <c r="O4" s="81" t="s">
        <v>489</v>
      </c>
      <c r="P4" s="78" t="s">
        <v>726</v>
      </c>
      <c r="Q4" s="81" t="s">
        <v>710</v>
      </c>
      <c r="R4" s="57" t="s">
        <v>508</v>
      </c>
      <c r="S4" s="57" t="str">
        <f t="shared" si="0"/>
        <v>980</v>
      </c>
      <c r="T4" s="57">
        <f t="shared" si="2"/>
        <v>980</v>
      </c>
      <c r="U4" s="75">
        <f t="shared" si="1"/>
        <v>1.03</v>
      </c>
      <c r="V4" s="2"/>
      <c r="W4" s="60">
        <v>981</v>
      </c>
      <c r="X4" s="57" t="s">
        <v>9</v>
      </c>
      <c r="Y4" s="61">
        <v>1.03</v>
      </c>
      <c r="Z4" s="2"/>
    </row>
    <row r="5" spans="1:26" ht="12" customHeight="1" x14ac:dyDescent="0.25">
      <c r="A5" s="80">
        <v>43103</v>
      </c>
      <c r="B5" s="81">
        <v>33200</v>
      </c>
      <c r="C5" s="81">
        <v>4111027</v>
      </c>
      <c r="D5" s="78">
        <v>1245284835</v>
      </c>
      <c r="E5" s="78">
        <v>100583400</v>
      </c>
      <c r="F5" s="81">
        <v>505257</v>
      </c>
      <c r="G5" s="81">
        <v>1102</v>
      </c>
      <c r="H5" s="78" t="s">
        <v>293</v>
      </c>
      <c r="I5" s="81" t="s">
        <v>792</v>
      </c>
      <c r="J5" s="81">
        <v>1</v>
      </c>
      <c r="K5" s="81">
        <v>32</v>
      </c>
      <c r="L5" s="81" t="s">
        <v>30</v>
      </c>
      <c r="M5" s="81" t="s">
        <v>795</v>
      </c>
      <c r="N5" s="81">
        <v>3</v>
      </c>
      <c r="O5" s="81" t="s">
        <v>489</v>
      </c>
      <c r="P5" s="78" t="s">
        <v>294</v>
      </c>
      <c r="Q5" s="81" t="s">
        <v>30</v>
      </c>
      <c r="R5" s="57" t="s">
        <v>509</v>
      </c>
      <c r="S5" s="57" t="str">
        <f t="shared" si="0"/>
        <v>992</v>
      </c>
      <c r="T5" s="57">
        <f t="shared" si="2"/>
        <v>992</v>
      </c>
      <c r="U5" s="75">
        <f t="shared" si="1"/>
        <v>0.95</v>
      </c>
      <c r="V5" s="2"/>
      <c r="W5" s="60">
        <v>982</v>
      </c>
      <c r="X5" s="57" t="s">
        <v>15</v>
      </c>
      <c r="Y5" s="61">
        <v>1.01</v>
      </c>
      <c r="Z5" s="2"/>
    </row>
    <row r="6" spans="1:26" ht="12" customHeight="1" x14ac:dyDescent="0.25">
      <c r="A6" s="80">
        <v>43103</v>
      </c>
      <c r="B6" s="81">
        <v>12900</v>
      </c>
      <c r="C6" s="81">
        <v>4114737</v>
      </c>
      <c r="D6" s="78">
        <v>1093700148</v>
      </c>
      <c r="E6" s="78">
        <v>203909500</v>
      </c>
      <c r="F6" s="81">
        <v>505092</v>
      </c>
      <c r="G6" s="81">
        <v>1473</v>
      </c>
      <c r="H6" s="78" t="s">
        <v>133</v>
      </c>
      <c r="I6" s="81" t="s">
        <v>792</v>
      </c>
      <c r="J6" s="81">
        <v>2</v>
      </c>
      <c r="K6" s="81">
        <v>37</v>
      </c>
      <c r="L6" s="81" t="s">
        <v>685</v>
      </c>
      <c r="M6" s="81" t="s">
        <v>795</v>
      </c>
      <c r="N6" s="81">
        <v>42</v>
      </c>
      <c r="O6" s="81" t="s">
        <v>489</v>
      </c>
      <c r="P6" s="78" t="s">
        <v>134</v>
      </c>
      <c r="Q6" s="81" t="s">
        <v>57</v>
      </c>
      <c r="R6" s="57" t="s">
        <v>510</v>
      </c>
      <c r="S6" s="57" t="str">
        <f t="shared" si="0"/>
        <v>982</v>
      </c>
      <c r="T6" s="57">
        <f t="shared" si="2"/>
        <v>982</v>
      </c>
      <c r="U6" s="75">
        <f t="shared" si="1"/>
        <v>1.01</v>
      </c>
      <c r="V6" s="2"/>
      <c r="W6" s="60">
        <v>983</v>
      </c>
      <c r="X6" s="57" t="s">
        <v>19</v>
      </c>
      <c r="Y6" s="61">
        <v>1.01</v>
      </c>
      <c r="Z6" s="2"/>
    </row>
    <row r="7" spans="1:26" ht="12" customHeight="1" x14ac:dyDescent="0.25">
      <c r="A7" s="80">
        <v>43103</v>
      </c>
      <c r="B7" s="81">
        <v>14100</v>
      </c>
      <c r="C7" s="81">
        <v>4112231</v>
      </c>
      <c r="D7" s="78">
        <v>1063461325</v>
      </c>
      <c r="E7" s="78">
        <v>100151500</v>
      </c>
      <c r="F7" s="81">
        <v>505361</v>
      </c>
      <c r="G7" s="81">
        <v>1223</v>
      </c>
      <c r="H7" s="78" t="s">
        <v>142</v>
      </c>
      <c r="I7" s="81" t="s">
        <v>792</v>
      </c>
      <c r="J7" s="81">
        <v>3</v>
      </c>
      <c r="K7" s="81">
        <v>8</v>
      </c>
      <c r="L7" s="81" t="s">
        <v>686</v>
      </c>
      <c r="M7" s="81" t="s">
        <v>795</v>
      </c>
      <c r="N7" s="81">
        <v>19</v>
      </c>
      <c r="O7" s="81" t="s">
        <v>489</v>
      </c>
      <c r="P7" s="78" t="s">
        <v>490</v>
      </c>
      <c r="Q7" s="81" t="s">
        <v>60</v>
      </c>
      <c r="R7" s="57" t="s">
        <v>511</v>
      </c>
      <c r="S7" s="57" t="str">
        <f t="shared" si="0"/>
        <v>986</v>
      </c>
      <c r="T7" s="57">
        <f t="shared" si="2"/>
        <v>986</v>
      </c>
      <c r="U7" s="75">
        <f t="shared" si="1"/>
        <v>0.99</v>
      </c>
      <c r="V7" s="2"/>
      <c r="W7" s="60">
        <v>984</v>
      </c>
      <c r="X7" s="57" t="s">
        <v>19</v>
      </c>
      <c r="Y7" s="61">
        <v>1.01</v>
      </c>
      <c r="Z7" s="2"/>
    </row>
    <row r="8" spans="1:26" ht="12" customHeight="1" x14ac:dyDescent="0.25">
      <c r="A8" s="80">
        <v>43103</v>
      </c>
      <c r="B8" s="81">
        <v>18800</v>
      </c>
      <c r="C8" s="81">
        <v>4113346</v>
      </c>
      <c r="D8" s="78">
        <v>1316984917</v>
      </c>
      <c r="E8" s="78">
        <v>102911700</v>
      </c>
      <c r="F8" s="81">
        <v>505351</v>
      </c>
      <c r="G8" s="81">
        <v>1334</v>
      </c>
      <c r="H8" s="78" t="s">
        <v>188</v>
      </c>
      <c r="I8" s="81" t="s">
        <v>792</v>
      </c>
      <c r="J8" s="81">
        <v>2</v>
      </c>
      <c r="K8" s="81">
        <v>31</v>
      </c>
      <c r="L8" s="81" t="s">
        <v>22</v>
      </c>
      <c r="M8" s="81" t="s">
        <v>795</v>
      </c>
      <c r="N8" s="81">
        <v>39</v>
      </c>
      <c r="O8" s="81" t="s">
        <v>489</v>
      </c>
      <c r="P8" s="78" t="s">
        <v>189</v>
      </c>
      <c r="Q8" s="81" t="s">
        <v>190</v>
      </c>
      <c r="R8" s="57" t="s">
        <v>512</v>
      </c>
      <c r="S8" s="57" t="str">
        <f t="shared" si="0"/>
        <v>982</v>
      </c>
      <c r="T8" s="57">
        <f t="shared" si="2"/>
        <v>982</v>
      </c>
      <c r="U8" s="75">
        <f t="shared" si="1"/>
        <v>1.01</v>
      </c>
      <c r="V8" s="2"/>
      <c r="W8" s="60">
        <v>985</v>
      </c>
      <c r="X8" s="57" t="s">
        <v>25</v>
      </c>
      <c r="Y8" s="62">
        <v>1</v>
      </c>
      <c r="Z8" s="2"/>
    </row>
    <row r="9" spans="1:26" ht="12" customHeight="1" x14ac:dyDescent="0.25">
      <c r="A9" s="80">
        <v>43103</v>
      </c>
      <c r="B9" s="81">
        <v>40790</v>
      </c>
      <c r="C9" s="81">
        <v>4113551</v>
      </c>
      <c r="D9" s="78">
        <v>1902890262</v>
      </c>
      <c r="E9" s="78">
        <v>102181000</v>
      </c>
      <c r="F9" s="81">
        <v>505510</v>
      </c>
      <c r="G9" s="81">
        <v>1355</v>
      </c>
      <c r="H9" s="78" t="s">
        <v>389</v>
      </c>
      <c r="I9" s="81" t="s">
        <v>792</v>
      </c>
      <c r="J9" s="81">
        <v>2</v>
      </c>
      <c r="K9" s="81">
        <v>17</v>
      </c>
      <c r="L9" s="81" t="s">
        <v>683</v>
      </c>
      <c r="M9" s="81" t="s">
        <v>795</v>
      </c>
      <c r="N9" s="81">
        <v>30</v>
      </c>
      <c r="O9" s="81" t="s">
        <v>489</v>
      </c>
      <c r="P9" s="78" t="s">
        <v>390</v>
      </c>
      <c r="Q9" s="81" t="s">
        <v>163</v>
      </c>
      <c r="R9" s="57" t="s">
        <v>513</v>
      </c>
      <c r="S9" s="57" t="str">
        <f t="shared" si="0"/>
        <v>980</v>
      </c>
      <c r="T9" s="57">
        <f t="shared" si="2"/>
        <v>980</v>
      </c>
      <c r="U9" s="75">
        <f t="shared" si="1"/>
        <v>1.03</v>
      </c>
      <c r="V9" s="2"/>
      <c r="W9" s="60">
        <v>986</v>
      </c>
      <c r="X9" s="57" t="s">
        <v>28</v>
      </c>
      <c r="Y9" s="61">
        <v>0.99</v>
      </c>
      <c r="Z9" s="2"/>
    </row>
    <row r="10" spans="1:26" ht="12" customHeight="1" x14ac:dyDescent="0.25">
      <c r="A10" s="80">
        <v>43103</v>
      </c>
      <c r="B10" s="81">
        <v>19800</v>
      </c>
      <c r="C10" s="81">
        <v>4113593</v>
      </c>
      <c r="D10" s="78">
        <v>1528052891</v>
      </c>
      <c r="E10" s="78">
        <v>101249400</v>
      </c>
      <c r="F10" s="81">
        <v>505255</v>
      </c>
      <c r="G10" s="81">
        <v>1359</v>
      </c>
      <c r="H10" s="78" t="s">
        <v>201</v>
      </c>
      <c r="I10" s="81" t="s">
        <v>792</v>
      </c>
      <c r="J10" s="81">
        <v>1</v>
      </c>
      <c r="K10" s="81">
        <v>1</v>
      </c>
      <c r="L10" s="81" t="s">
        <v>687</v>
      </c>
      <c r="M10" s="81" t="s">
        <v>795</v>
      </c>
      <c r="N10" s="81">
        <v>9</v>
      </c>
      <c r="O10" s="81" t="s">
        <v>489</v>
      </c>
      <c r="P10" s="78" t="s">
        <v>202</v>
      </c>
      <c r="Q10" s="81" t="s">
        <v>203</v>
      </c>
      <c r="R10" s="57" t="s">
        <v>514</v>
      </c>
      <c r="S10" s="57" t="str">
        <f t="shared" si="0"/>
        <v>993</v>
      </c>
      <c r="T10" s="57">
        <f t="shared" si="2"/>
        <v>993</v>
      </c>
      <c r="U10" s="75">
        <f t="shared" si="1"/>
        <v>0.98</v>
      </c>
      <c r="V10" s="2"/>
      <c r="W10" s="60">
        <v>987</v>
      </c>
      <c r="X10" s="57" t="s">
        <v>9</v>
      </c>
      <c r="Y10" s="61">
        <v>1.03</v>
      </c>
      <c r="Z10" s="2"/>
    </row>
    <row r="11" spans="1:26" ht="12" customHeight="1" x14ac:dyDescent="0.25">
      <c r="A11" s="80">
        <v>43103</v>
      </c>
      <c r="B11" s="81">
        <v>21200</v>
      </c>
      <c r="C11" s="81">
        <v>4113619</v>
      </c>
      <c r="D11" s="78">
        <v>1114911484</v>
      </c>
      <c r="E11" s="78">
        <v>100278100</v>
      </c>
      <c r="F11" s="81">
        <v>505246</v>
      </c>
      <c r="G11" s="81">
        <v>1361</v>
      </c>
      <c r="H11" s="78" t="s">
        <v>220</v>
      </c>
      <c r="I11" s="81" t="s">
        <v>792</v>
      </c>
      <c r="J11" s="81">
        <v>1</v>
      </c>
      <c r="K11" s="81">
        <v>38</v>
      </c>
      <c r="L11" s="81" t="s">
        <v>688</v>
      </c>
      <c r="M11" s="81" t="s">
        <v>795</v>
      </c>
      <c r="N11" s="81">
        <v>9</v>
      </c>
      <c r="O11" s="81" t="s">
        <v>489</v>
      </c>
      <c r="P11" s="78" t="s">
        <v>221</v>
      </c>
      <c r="Q11" s="81" t="s">
        <v>222</v>
      </c>
      <c r="R11" s="57" t="s">
        <v>515</v>
      </c>
      <c r="S11" s="57" t="str">
        <f t="shared" si="0"/>
        <v>991</v>
      </c>
      <c r="T11" s="57">
        <f t="shared" si="2"/>
        <v>991</v>
      </c>
      <c r="U11" s="75">
        <f t="shared" si="1"/>
        <v>0.95</v>
      </c>
      <c r="V11" s="2"/>
      <c r="W11" s="60">
        <v>988</v>
      </c>
      <c r="X11" s="57" t="s">
        <v>35</v>
      </c>
      <c r="Y11" s="61">
        <v>0.95</v>
      </c>
      <c r="Z11" s="2"/>
    </row>
    <row r="12" spans="1:26" ht="12" customHeight="1" x14ac:dyDescent="0.25">
      <c r="A12" s="80">
        <v>43103</v>
      </c>
      <c r="B12" s="81">
        <v>40510</v>
      </c>
      <c r="C12" s="81">
        <v>4113585</v>
      </c>
      <c r="D12" s="78">
        <v>1992799266</v>
      </c>
      <c r="E12" s="78">
        <v>102399900</v>
      </c>
      <c r="F12" s="81">
        <v>505496</v>
      </c>
      <c r="G12" s="81">
        <v>1358</v>
      </c>
      <c r="H12" s="78" t="s">
        <v>360</v>
      </c>
      <c r="I12" s="81" t="s">
        <v>792</v>
      </c>
      <c r="J12" s="81">
        <v>1</v>
      </c>
      <c r="K12" s="81">
        <v>32</v>
      </c>
      <c r="L12" s="81" t="s">
        <v>30</v>
      </c>
      <c r="M12" s="81" t="s">
        <v>795</v>
      </c>
      <c r="N12" s="81">
        <v>6</v>
      </c>
      <c r="O12" s="81" t="s">
        <v>489</v>
      </c>
      <c r="P12" s="78" t="s">
        <v>361</v>
      </c>
      <c r="Q12" s="81" t="s">
        <v>30</v>
      </c>
      <c r="R12" s="57" t="s">
        <v>516</v>
      </c>
      <c r="S12" s="57" t="str">
        <f t="shared" si="0"/>
        <v>992</v>
      </c>
      <c r="T12" s="57">
        <f t="shared" si="2"/>
        <v>992</v>
      </c>
      <c r="U12" s="75">
        <f t="shared" si="1"/>
        <v>0.95</v>
      </c>
      <c r="V12" s="2"/>
      <c r="W12" s="60">
        <v>989</v>
      </c>
      <c r="X12" s="57" t="s">
        <v>38</v>
      </c>
      <c r="Y12" s="61">
        <v>0.99</v>
      </c>
      <c r="Z12" s="2"/>
    </row>
    <row r="13" spans="1:26" ht="12" customHeight="1" x14ac:dyDescent="0.25">
      <c r="A13" s="80">
        <v>43103</v>
      </c>
      <c r="B13" s="81">
        <v>19900</v>
      </c>
      <c r="C13" s="81">
        <v>4113627</v>
      </c>
      <c r="D13" s="78">
        <v>1508850876</v>
      </c>
      <c r="E13" s="78">
        <v>101203600</v>
      </c>
      <c r="F13" s="81">
        <v>505126</v>
      </c>
      <c r="G13" s="81">
        <v>1362</v>
      </c>
      <c r="H13" s="78" t="s">
        <v>204</v>
      </c>
      <c r="I13" s="81" t="s">
        <v>792</v>
      </c>
      <c r="J13" s="81">
        <v>1</v>
      </c>
      <c r="K13" s="81">
        <v>11</v>
      </c>
      <c r="L13" s="81" t="s">
        <v>689</v>
      </c>
      <c r="M13" s="81" t="s">
        <v>795</v>
      </c>
      <c r="N13" s="81">
        <v>16</v>
      </c>
      <c r="O13" s="81" t="s">
        <v>489</v>
      </c>
      <c r="P13" s="78" t="s">
        <v>205</v>
      </c>
      <c r="Q13" s="81" t="s">
        <v>206</v>
      </c>
      <c r="R13" s="57" t="s">
        <v>517</v>
      </c>
      <c r="S13" s="57" t="str">
        <f t="shared" si="0"/>
        <v>993</v>
      </c>
      <c r="T13" s="57">
        <f t="shared" si="2"/>
        <v>993</v>
      </c>
      <c r="U13" s="75">
        <f t="shared" si="1"/>
        <v>0.98</v>
      </c>
      <c r="V13" s="2"/>
      <c r="W13" s="60">
        <v>990</v>
      </c>
      <c r="X13" s="57" t="s">
        <v>41</v>
      </c>
      <c r="Y13" s="61">
        <v>0.95</v>
      </c>
      <c r="Z13" s="2"/>
    </row>
    <row r="14" spans="1:26" ht="12" customHeight="1" x14ac:dyDescent="0.25">
      <c r="A14" s="80">
        <v>43103</v>
      </c>
      <c r="B14" s="81">
        <v>28000</v>
      </c>
      <c r="C14" s="81">
        <v>4114054</v>
      </c>
      <c r="D14" s="78">
        <v>1053459925</v>
      </c>
      <c r="E14" s="78">
        <v>101154700</v>
      </c>
      <c r="F14" s="81">
        <v>505264</v>
      </c>
      <c r="G14" s="81">
        <v>1405</v>
      </c>
      <c r="H14" s="78" t="s">
        <v>645</v>
      </c>
      <c r="I14" s="81" t="s">
        <v>792</v>
      </c>
      <c r="J14" s="81">
        <v>3</v>
      </c>
      <c r="K14" s="81">
        <v>27</v>
      </c>
      <c r="L14" s="81" t="s">
        <v>684</v>
      </c>
      <c r="M14" s="81" t="s">
        <v>795</v>
      </c>
      <c r="N14" s="81">
        <v>27</v>
      </c>
      <c r="O14" s="81" t="s">
        <v>489</v>
      </c>
      <c r="P14" s="78" t="s">
        <v>727</v>
      </c>
      <c r="Q14" s="81" t="s">
        <v>159</v>
      </c>
      <c r="R14" s="57" t="s">
        <v>518</v>
      </c>
      <c r="S14" s="57" t="str">
        <f t="shared" si="0"/>
        <v>984</v>
      </c>
      <c r="T14" s="57">
        <f t="shared" si="2"/>
        <v>984</v>
      </c>
      <c r="U14" s="75">
        <f t="shared" si="1"/>
        <v>1.01</v>
      </c>
      <c r="V14" s="2"/>
      <c r="W14" s="60">
        <v>991</v>
      </c>
      <c r="X14" s="57" t="s">
        <v>41</v>
      </c>
      <c r="Y14" s="61">
        <v>0.95</v>
      </c>
      <c r="Z14" s="2"/>
    </row>
    <row r="15" spans="1:26" ht="12" customHeight="1" x14ac:dyDescent="0.25">
      <c r="A15" s="80">
        <v>43103</v>
      </c>
      <c r="B15" s="81">
        <v>19300</v>
      </c>
      <c r="C15" s="81">
        <v>4114602</v>
      </c>
      <c r="D15" s="78">
        <v>1700120359</v>
      </c>
      <c r="E15" s="78">
        <v>202563400</v>
      </c>
      <c r="F15" s="81">
        <v>505223</v>
      </c>
      <c r="G15" s="81">
        <v>1460</v>
      </c>
      <c r="H15" s="78" t="s">
        <v>198</v>
      </c>
      <c r="I15" s="81" t="s">
        <v>792</v>
      </c>
      <c r="J15" s="81">
        <v>2</v>
      </c>
      <c r="K15" s="81">
        <v>37</v>
      </c>
      <c r="L15" s="81" t="s">
        <v>685</v>
      </c>
      <c r="M15" s="81" t="s">
        <v>795</v>
      </c>
      <c r="N15" s="81">
        <v>42</v>
      </c>
      <c r="O15" s="81" t="s">
        <v>489</v>
      </c>
      <c r="P15" s="78" t="s">
        <v>199</v>
      </c>
      <c r="Q15" s="81" t="s">
        <v>57</v>
      </c>
      <c r="R15" s="57" t="s">
        <v>510</v>
      </c>
      <c r="S15" s="57" t="str">
        <f t="shared" si="0"/>
        <v>982</v>
      </c>
      <c r="T15" s="57">
        <f t="shared" si="2"/>
        <v>982</v>
      </c>
      <c r="U15" s="75">
        <f t="shared" si="1"/>
        <v>1.01</v>
      </c>
      <c r="V15" s="2"/>
      <c r="W15" s="60">
        <v>992</v>
      </c>
      <c r="X15" s="57" t="s">
        <v>41</v>
      </c>
      <c r="Y15" s="61">
        <v>0.95</v>
      </c>
      <c r="Z15" s="2"/>
    </row>
    <row r="16" spans="1:26" ht="12" customHeight="1" x14ac:dyDescent="0.25">
      <c r="A16" s="80">
        <v>43103</v>
      </c>
      <c r="B16" s="81">
        <v>16100</v>
      </c>
      <c r="C16" s="81">
        <v>4114039</v>
      </c>
      <c r="D16" s="78">
        <v>1841338704</v>
      </c>
      <c r="E16" s="78">
        <v>109294600</v>
      </c>
      <c r="F16" s="81">
        <v>505183</v>
      </c>
      <c r="G16" s="81">
        <v>1403</v>
      </c>
      <c r="H16" s="78" t="s">
        <v>157</v>
      </c>
      <c r="I16" s="81" t="s">
        <v>792</v>
      </c>
      <c r="J16" s="81">
        <v>3</v>
      </c>
      <c r="K16" s="81">
        <v>27</v>
      </c>
      <c r="L16" s="81" t="s">
        <v>684</v>
      </c>
      <c r="M16" s="81" t="s">
        <v>795</v>
      </c>
      <c r="N16" s="81">
        <v>29</v>
      </c>
      <c r="O16" s="81" t="s">
        <v>489</v>
      </c>
      <c r="P16" s="78" t="s">
        <v>158</v>
      </c>
      <c r="Q16" s="81" t="s">
        <v>159</v>
      </c>
      <c r="R16" s="57" t="s">
        <v>507</v>
      </c>
      <c r="S16" s="57" t="str">
        <f t="shared" si="0"/>
        <v>984</v>
      </c>
      <c r="T16" s="57">
        <f t="shared" si="2"/>
        <v>984</v>
      </c>
      <c r="U16" s="75">
        <f t="shared" si="1"/>
        <v>1.01</v>
      </c>
      <c r="V16" s="2"/>
      <c r="W16" s="60">
        <v>993</v>
      </c>
      <c r="X16" s="57" t="s">
        <v>50</v>
      </c>
      <c r="Y16" s="61">
        <v>0.98</v>
      </c>
      <c r="Z16" s="2"/>
    </row>
    <row r="17" spans="1:26" ht="12" customHeight="1" x14ac:dyDescent="0.25">
      <c r="A17" s="80">
        <v>43103</v>
      </c>
      <c r="B17" s="81">
        <v>26500</v>
      </c>
      <c r="C17" s="81">
        <v>4113742</v>
      </c>
      <c r="D17" s="78">
        <v>1538146378</v>
      </c>
      <c r="E17" s="78">
        <v>101273200</v>
      </c>
      <c r="F17" s="81">
        <v>505327</v>
      </c>
      <c r="G17" s="81">
        <v>1374</v>
      </c>
      <c r="H17" s="78" t="s">
        <v>263</v>
      </c>
      <c r="I17" s="81" t="s">
        <v>792</v>
      </c>
      <c r="J17" s="81">
        <v>3</v>
      </c>
      <c r="K17" s="81">
        <v>5</v>
      </c>
      <c r="L17" s="81" t="s">
        <v>690</v>
      </c>
      <c r="M17" s="81" t="s">
        <v>795</v>
      </c>
      <c r="N17" s="81">
        <v>24</v>
      </c>
      <c r="O17" s="81" t="s">
        <v>489</v>
      </c>
      <c r="P17" s="78" t="s">
        <v>264</v>
      </c>
      <c r="Q17" s="81" t="s">
        <v>265</v>
      </c>
      <c r="R17" s="57" t="s">
        <v>519</v>
      </c>
      <c r="S17" s="57" t="str">
        <f t="shared" si="0"/>
        <v>983</v>
      </c>
      <c r="T17" s="57">
        <f t="shared" si="2"/>
        <v>983</v>
      </c>
      <c r="U17" s="75">
        <f t="shared" si="1"/>
        <v>1.01</v>
      </c>
      <c r="V17" s="2"/>
      <c r="W17" s="60">
        <v>994</v>
      </c>
      <c r="X17" s="57" t="s">
        <v>54</v>
      </c>
      <c r="Y17" s="61">
        <v>0.94</v>
      </c>
      <c r="Z17" s="2"/>
    </row>
    <row r="18" spans="1:26" ht="12" customHeight="1" x14ac:dyDescent="0.25">
      <c r="A18" s="80">
        <v>43103</v>
      </c>
      <c r="B18" s="81">
        <v>40470</v>
      </c>
      <c r="C18" s="81">
        <v>4115081</v>
      </c>
      <c r="D18" s="78">
        <v>1194120816</v>
      </c>
      <c r="E18" s="78">
        <v>204353300</v>
      </c>
      <c r="F18" s="81">
        <v>505389</v>
      </c>
      <c r="G18" s="81">
        <v>1508</v>
      </c>
      <c r="H18" s="78" t="s">
        <v>646</v>
      </c>
      <c r="I18" s="81" t="s">
        <v>792</v>
      </c>
      <c r="J18" s="81">
        <v>3</v>
      </c>
      <c r="K18" s="81">
        <v>6</v>
      </c>
      <c r="L18" s="81" t="s">
        <v>691</v>
      </c>
      <c r="M18" s="81" t="s">
        <v>795</v>
      </c>
      <c r="N18" s="81">
        <v>17</v>
      </c>
      <c r="O18" s="81" t="s">
        <v>489</v>
      </c>
      <c r="P18" s="78" t="s">
        <v>728</v>
      </c>
      <c r="Q18" s="81" t="s">
        <v>128</v>
      </c>
      <c r="R18" s="57" t="s">
        <v>520</v>
      </c>
      <c r="S18" s="57" t="str">
        <f t="shared" si="0"/>
        <v>986</v>
      </c>
      <c r="T18" s="57">
        <f t="shared" si="2"/>
        <v>986</v>
      </c>
      <c r="U18" s="75">
        <f t="shared" si="1"/>
        <v>0.99</v>
      </c>
      <c r="V18" s="2"/>
      <c r="W18" s="2"/>
      <c r="X18" s="2"/>
      <c r="Y18" s="2"/>
      <c r="Z18" s="2"/>
    </row>
    <row r="19" spans="1:26" ht="12" customHeight="1" x14ac:dyDescent="0.25">
      <c r="A19" s="80">
        <v>43103</v>
      </c>
      <c r="B19" s="81">
        <v>40260</v>
      </c>
      <c r="C19" s="81">
        <v>4111068</v>
      </c>
      <c r="D19" s="78">
        <v>1720073604</v>
      </c>
      <c r="E19" s="78">
        <v>101733100</v>
      </c>
      <c r="F19" s="81">
        <v>505476</v>
      </c>
      <c r="G19" s="81">
        <v>1106</v>
      </c>
      <c r="H19" s="78" t="s">
        <v>341</v>
      </c>
      <c r="I19" s="81" t="s">
        <v>792</v>
      </c>
      <c r="J19" s="81">
        <v>2</v>
      </c>
      <c r="K19" s="81">
        <v>17</v>
      </c>
      <c r="L19" s="81" t="s">
        <v>683</v>
      </c>
      <c r="M19" s="81" t="s">
        <v>795</v>
      </c>
      <c r="N19" s="81">
        <v>43</v>
      </c>
      <c r="O19" s="81" t="s">
        <v>491</v>
      </c>
      <c r="P19" s="78" t="s">
        <v>342</v>
      </c>
      <c r="Q19" s="81" t="s">
        <v>3</v>
      </c>
      <c r="R19" s="57" t="s">
        <v>521</v>
      </c>
      <c r="S19" s="57" t="str">
        <f t="shared" si="0"/>
        <v>981</v>
      </c>
      <c r="T19" s="57">
        <f t="shared" si="2"/>
        <v>981</v>
      </c>
      <c r="U19" s="75">
        <f t="shared" si="1"/>
        <v>1.03</v>
      </c>
      <c r="V19" s="2"/>
      <c r="W19" s="2"/>
      <c r="X19" s="2"/>
      <c r="Y19" s="2"/>
      <c r="Z19" s="2"/>
    </row>
    <row r="20" spans="1:26" ht="12" customHeight="1" x14ac:dyDescent="0.25">
      <c r="A20" s="80">
        <v>43103</v>
      </c>
      <c r="B20" s="81">
        <v>23300</v>
      </c>
      <c r="C20" s="81">
        <v>4115101</v>
      </c>
      <c r="D20" s="78">
        <v>1558752543</v>
      </c>
      <c r="E20" s="78">
        <v>204414400</v>
      </c>
      <c r="F20" s="81">
        <v>505325</v>
      </c>
      <c r="G20" s="81">
        <v>1510</v>
      </c>
      <c r="H20" s="78" t="s">
        <v>647</v>
      </c>
      <c r="I20" s="81" t="s">
        <v>792</v>
      </c>
      <c r="J20" s="81">
        <v>3</v>
      </c>
      <c r="K20" s="81">
        <v>18</v>
      </c>
      <c r="L20" s="81" t="s">
        <v>692</v>
      </c>
      <c r="M20" s="81" t="s">
        <v>795</v>
      </c>
      <c r="N20" s="81">
        <v>23</v>
      </c>
      <c r="O20" s="81" t="s">
        <v>489</v>
      </c>
      <c r="P20" s="78" t="s">
        <v>729</v>
      </c>
      <c r="Q20" s="81" t="s">
        <v>53</v>
      </c>
      <c r="R20" s="57" t="s">
        <v>522</v>
      </c>
      <c r="S20" s="57" t="str">
        <f t="shared" si="0"/>
        <v>981</v>
      </c>
      <c r="T20" s="57">
        <f t="shared" si="2"/>
        <v>981</v>
      </c>
      <c r="U20" s="75">
        <f t="shared" si="1"/>
        <v>1.03</v>
      </c>
      <c r="V20" s="2"/>
      <c r="W20" s="2"/>
      <c r="X20" s="2"/>
      <c r="Y20" s="2"/>
      <c r="Z20" s="2"/>
    </row>
    <row r="21" spans="1:26" ht="12" customHeight="1" x14ac:dyDescent="0.25">
      <c r="A21" s="80">
        <v>43103</v>
      </c>
      <c r="B21" s="81">
        <v>25060</v>
      </c>
      <c r="C21" s="81">
        <v>4115031</v>
      </c>
      <c r="D21" s="78">
        <v>1710933999</v>
      </c>
      <c r="E21" s="78">
        <v>101714800</v>
      </c>
      <c r="F21" s="81">
        <v>505042</v>
      </c>
      <c r="G21" s="81">
        <v>1503</v>
      </c>
      <c r="H21" s="78" t="s">
        <v>247</v>
      </c>
      <c r="I21" s="81" t="s">
        <v>792</v>
      </c>
      <c r="J21" s="81">
        <v>2</v>
      </c>
      <c r="K21" s="81">
        <v>17</v>
      </c>
      <c r="L21" s="81" t="s">
        <v>683</v>
      </c>
      <c r="M21" s="81" t="s">
        <v>795</v>
      </c>
      <c r="N21" s="81">
        <v>36</v>
      </c>
      <c r="O21" s="81" t="s">
        <v>489</v>
      </c>
      <c r="P21" s="78" t="s">
        <v>248</v>
      </c>
      <c r="Q21" s="81" t="s">
        <v>3</v>
      </c>
      <c r="R21" s="57" t="s">
        <v>523</v>
      </c>
      <c r="S21" s="57" t="str">
        <f t="shared" si="0"/>
        <v>981</v>
      </c>
      <c r="T21" s="57">
        <f t="shared" si="2"/>
        <v>981</v>
      </c>
      <c r="U21" s="75">
        <f t="shared" si="1"/>
        <v>1.03</v>
      </c>
      <c r="V21" s="2"/>
      <c r="W21" s="2"/>
      <c r="X21" s="2"/>
      <c r="Y21" s="2"/>
      <c r="Z21" s="2"/>
    </row>
    <row r="22" spans="1:26" ht="12" customHeight="1" x14ac:dyDescent="0.25">
      <c r="A22" s="80">
        <v>43103</v>
      </c>
      <c r="B22" s="81">
        <v>9400</v>
      </c>
      <c r="C22" s="81">
        <v>4146106</v>
      </c>
      <c r="D22" s="78">
        <v>1528059094</v>
      </c>
      <c r="E22" s="78">
        <v>104457600</v>
      </c>
      <c r="F22" s="81">
        <v>505439</v>
      </c>
      <c r="G22" s="81">
        <v>461</v>
      </c>
      <c r="H22" s="78" t="s">
        <v>95</v>
      </c>
      <c r="I22" s="81" t="s">
        <v>792</v>
      </c>
      <c r="J22" s="81">
        <v>2</v>
      </c>
      <c r="K22" s="81">
        <v>17</v>
      </c>
      <c r="L22" s="81" t="s">
        <v>683</v>
      </c>
      <c r="M22" s="81" t="s">
        <v>795</v>
      </c>
      <c r="N22" s="81">
        <v>36</v>
      </c>
      <c r="O22" s="81" t="s">
        <v>492</v>
      </c>
      <c r="P22" s="78" t="s">
        <v>96</v>
      </c>
      <c r="Q22" s="81" t="s">
        <v>3</v>
      </c>
      <c r="R22" s="57" t="s">
        <v>524</v>
      </c>
      <c r="S22" s="57" t="str">
        <f t="shared" si="0"/>
        <v>981</v>
      </c>
      <c r="T22" s="57">
        <f t="shared" si="2"/>
        <v>981</v>
      </c>
      <c r="U22" s="75">
        <f t="shared" si="1"/>
        <v>1.03</v>
      </c>
      <c r="V22" s="2"/>
      <c r="W22" s="2"/>
      <c r="X22" s="2"/>
      <c r="Y22" s="2"/>
      <c r="Z22" s="2"/>
    </row>
    <row r="23" spans="1:26" ht="12" customHeight="1" x14ac:dyDescent="0.25">
      <c r="A23" s="80">
        <v>43103</v>
      </c>
      <c r="B23" s="81">
        <v>34100</v>
      </c>
      <c r="C23" s="81">
        <v>4114661</v>
      </c>
      <c r="D23" s="78">
        <v>1972928901</v>
      </c>
      <c r="E23" s="78">
        <v>203740200</v>
      </c>
      <c r="F23" s="81">
        <v>505294</v>
      </c>
      <c r="G23" s="81">
        <v>1466</v>
      </c>
      <c r="H23" s="78" t="s">
        <v>296</v>
      </c>
      <c r="I23" s="81" t="s">
        <v>792</v>
      </c>
      <c r="J23" s="81">
        <v>3</v>
      </c>
      <c r="K23" s="81">
        <v>8</v>
      </c>
      <c r="L23" s="81" t="s">
        <v>686</v>
      </c>
      <c r="M23" s="81" t="s">
        <v>795</v>
      </c>
      <c r="N23" s="81">
        <v>19</v>
      </c>
      <c r="O23" s="81" t="s">
        <v>489</v>
      </c>
      <c r="P23" s="78" t="s">
        <v>297</v>
      </c>
      <c r="Q23" s="81" t="s">
        <v>60</v>
      </c>
      <c r="R23" s="57" t="s">
        <v>511</v>
      </c>
      <c r="S23" s="57" t="str">
        <f t="shared" si="0"/>
        <v>986</v>
      </c>
      <c r="T23" s="57">
        <f t="shared" si="2"/>
        <v>986</v>
      </c>
      <c r="U23" s="75">
        <f t="shared" si="1"/>
        <v>0.99</v>
      </c>
      <c r="V23" s="2"/>
      <c r="W23" s="2"/>
      <c r="X23" s="2"/>
      <c r="Y23" s="2"/>
      <c r="Z23" s="2"/>
    </row>
    <row r="24" spans="1:26" ht="12" customHeight="1" x14ac:dyDescent="0.25">
      <c r="A24" s="80">
        <v>43103</v>
      </c>
      <c r="B24" s="81">
        <v>35400</v>
      </c>
      <c r="C24" s="81">
        <v>4113635</v>
      </c>
      <c r="D24" s="78">
        <v>1861488280</v>
      </c>
      <c r="E24" s="78">
        <v>109258200</v>
      </c>
      <c r="F24" s="81">
        <v>505519</v>
      </c>
      <c r="G24" s="81">
        <v>1363</v>
      </c>
      <c r="H24" s="78" t="s">
        <v>313</v>
      </c>
      <c r="I24" s="81" t="s">
        <v>792</v>
      </c>
      <c r="J24" s="81">
        <v>2</v>
      </c>
      <c r="K24" s="81">
        <v>17</v>
      </c>
      <c r="L24" s="81" t="s">
        <v>683</v>
      </c>
      <c r="M24" s="81" t="s">
        <v>795</v>
      </c>
      <c r="N24" s="81">
        <v>47</v>
      </c>
      <c r="O24" s="81" t="s">
        <v>489</v>
      </c>
      <c r="P24" s="78" t="s">
        <v>314</v>
      </c>
      <c r="Q24" s="81" t="s">
        <v>315</v>
      </c>
      <c r="R24" s="57" t="s">
        <v>525</v>
      </c>
      <c r="S24" s="57" t="str">
        <f t="shared" si="0"/>
        <v>980</v>
      </c>
      <c r="T24" s="57">
        <f t="shared" si="2"/>
        <v>980</v>
      </c>
      <c r="U24" s="75">
        <f t="shared" si="1"/>
        <v>1.03</v>
      </c>
      <c r="V24" s="2"/>
      <c r="W24" s="2"/>
      <c r="X24" s="2"/>
      <c r="Y24" s="2"/>
      <c r="Z24" s="2"/>
    </row>
    <row r="25" spans="1:26" ht="12" customHeight="1" x14ac:dyDescent="0.25">
      <c r="A25" s="80">
        <v>43103</v>
      </c>
      <c r="B25" s="81">
        <v>40740</v>
      </c>
      <c r="C25" s="81">
        <v>4112900</v>
      </c>
      <c r="D25" s="78">
        <v>1003879800</v>
      </c>
      <c r="E25" s="78">
        <v>100014600</v>
      </c>
      <c r="F25" s="81">
        <v>505404</v>
      </c>
      <c r="G25" s="81">
        <v>1290</v>
      </c>
      <c r="H25" s="78" t="s">
        <v>382</v>
      </c>
      <c r="I25" s="81" t="s">
        <v>792</v>
      </c>
      <c r="J25" s="81">
        <v>2</v>
      </c>
      <c r="K25" s="81">
        <v>31</v>
      </c>
      <c r="L25" s="81" t="s">
        <v>22</v>
      </c>
      <c r="M25" s="81" t="s">
        <v>795</v>
      </c>
      <c r="N25" s="81">
        <v>38</v>
      </c>
      <c r="O25" s="81" t="s">
        <v>493</v>
      </c>
      <c r="P25" s="78" t="s">
        <v>494</v>
      </c>
      <c r="Q25" s="81" t="s">
        <v>27</v>
      </c>
      <c r="R25" s="57" t="s">
        <v>526</v>
      </c>
      <c r="S25" s="57" t="str">
        <f t="shared" si="0"/>
        <v>982</v>
      </c>
      <c r="T25" s="57">
        <f t="shared" si="2"/>
        <v>982</v>
      </c>
      <c r="U25" s="75">
        <f t="shared" si="1"/>
        <v>1.01</v>
      </c>
      <c r="V25" s="2"/>
      <c r="W25" s="2"/>
      <c r="X25" s="2"/>
      <c r="Y25" s="2"/>
      <c r="Z25" s="2"/>
    </row>
    <row r="26" spans="1:26" ht="12" customHeight="1" x14ac:dyDescent="0.25">
      <c r="A26" s="80">
        <v>43103</v>
      </c>
      <c r="B26" s="81">
        <v>40020</v>
      </c>
      <c r="C26" s="81">
        <v>4110490</v>
      </c>
      <c r="D26" s="78">
        <v>1497884043</v>
      </c>
      <c r="E26" s="78">
        <v>101192000</v>
      </c>
      <c r="F26" s="81">
        <v>505403</v>
      </c>
      <c r="G26" s="81">
        <v>1049</v>
      </c>
      <c r="H26" s="78" t="s">
        <v>326</v>
      </c>
      <c r="I26" s="81" t="s">
        <v>792</v>
      </c>
      <c r="J26" s="81">
        <v>2</v>
      </c>
      <c r="K26" s="81">
        <v>31</v>
      </c>
      <c r="L26" s="81" t="s">
        <v>22</v>
      </c>
      <c r="M26" s="81" t="s">
        <v>795</v>
      </c>
      <c r="N26" s="81">
        <v>21</v>
      </c>
      <c r="O26" s="81" t="s">
        <v>493</v>
      </c>
      <c r="P26" s="78" t="s">
        <v>327</v>
      </c>
      <c r="Q26" s="81" t="s">
        <v>27</v>
      </c>
      <c r="R26" s="57" t="s">
        <v>527</v>
      </c>
      <c r="S26" s="57" t="str">
        <f t="shared" si="0"/>
        <v>982</v>
      </c>
      <c r="T26" s="57">
        <f t="shared" si="2"/>
        <v>982</v>
      </c>
      <c r="U26" s="75">
        <f t="shared" si="1"/>
        <v>1.01</v>
      </c>
      <c r="V26" s="2"/>
      <c r="W26" s="2"/>
      <c r="X26" s="2"/>
      <c r="Y26" s="2"/>
      <c r="Z26" s="2"/>
    </row>
    <row r="27" spans="1:26" ht="12" customHeight="1" x14ac:dyDescent="0.25">
      <c r="A27" s="80">
        <v>43103</v>
      </c>
      <c r="B27" s="81">
        <v>40010</v>
      </c>
      <c r="C27" s="81">
        <v>4210001</v>
      </c>
      <c r="D27" s="78">
        <v>1659458610</v>
      </c>
      <c r="E27" s="78">
        <v>104513000</v>
      </c>
      <c r="F27" s="81">
        <v>505437</v>
      </c>
      <c r="G27" s="81">
        <v>8863</v>
      </c>
      <c r="H27" s="78" t="s">
        <v>325</v>
      </c>
      <c r="I27" s="81" t="s">
        <v>792</v>
      </c>
      <c r="J27" s="81">
        <v>1</v>
      </c>
      <c r="K27" s="81">
        <v>7</v>
      </c>
      <c r="L27" s="81" t="s">
        <v>693</v>
      </c>
      <c r="M27" s="81" t="s">
        <v>795</v>
      </c>
      <c r="N27" s="81">
        <v>16</v>
      </c>
      <c r="O27" s="81" t="s">
        <v>772</v>
      </c>
      <c r="P27" s="78" t="s">
        <v>730</v>
      </c>
      <c r="Q27" s="81" t="s">
        <v>711</v>
      </c>
      <c r="R27" s="57" t="s">
        <v>528</v>
      </c>
      <c r="S27" s="57" t="str">
        <f t="shared" si="0"/>
        <v>993</v>
      </c>
      <c r="T27" s="57">
        <f t="shared" si="2"/>
        <v>993</v>
      </c>
      <c r="U27" s="75">
        <f t="shared" si="1"/>
        <v>0.98</v>
      </c>
      <c r="V27" s="2"/>
      <c r="W27" s="2"/>
      <c r="X27" s="2"/>
      <c r="Y27" s="2"/>
      <c r="Z27" s="2"/>
    </row>
    <row r="28" spans="1:26" ht="12" customHeight="1" x14ac:dyDescent="0.25">
      <c r="A28" s="80">
        <v>43103</v>
      </c>
      <c r="B28" s="81">
        <v>12100</v>
      </c>
      <c r="C28" s="81">
        <v>4114393</v>
      </c>
      <c r="D28" s="78">
        <v>1568780120</v>
      </c>
      <c r="E28" s="78">
        <v>200786100</v>
      </c>
      <c r="F28" s="81">
        <v>505431</v>
      </c>
      <c r="G28" s="81">
        <v>1439</v>
      </c>
      <c r="H28" s="78" t="s">
        <v>120</v>
      </c>
      <c r="I28" s="81" t="s">
        <v>792</v>
      </c>
      <c r="J28" s="81">
        <v>2</v>
      </c>
      <c r="K28" s="81">
        <v>31</v>
      </c>
      <c r="L28" s="81" t="s">
        <v>22</v>
      </c>
      <c r="M28" s="81" t="s">
        <v>795</v>
      </c>
      <c r="N28" s="81">
        <v>1</v>
      </c>
      <c r="O28" s="81" t="s">
        <v>489</v>
      </c>
      <c r="P28" s="78" t="s">
        <v>121</v>
      </c>
      <c r="Q28" s="81" t="s">
        <v>122</v>
      </c>
      <c r="R28" s="57" t="s">
        <v>529</v>
      </c>
      <c r="S28" s="57" t="str">
        <f t="shared" si="0"/>
        <v>980</v>
      </c>
      <c r="T28" s="57">
        <f t="shared" si="2"/>
        <v>980</v>
      </c>
      <c r="U28" s="75">
        <f t="shared" si="1"/>
        <v>1.03</v>
      </c>
      <c r="V28" s="2"/>
      <c r="W28" s="2"/>
      <c r="X28" s="2"/>
      <c r="Y28" s="2"/>
      <c r="Z28" s="2"/>
    </row>
    <row r="29" spans="1:26" ht="12" customHeight="1" x14ac:dyDescent="0.25">
      <c r="A29" s="80">
        <v>43103</v>
      </c>
      <c r="B29" s="81">
        <v>13700</v>
      </c>
      <c r="C29" s="81">
        <v>4115581</v>
      </c>
      <c r="D29" s="78">
        <v>1508379827</v>
      </c>
      <c r="E29" s="78">
        <v>209216400</v>
      </c>
      <c r="F29" s="81">
        <v>505123</v>
      </c>
      <c r="G29" s="81">
        <v>1558</v>
      </c>
      <c r="H29" s="78" t="s">
        <v>648</v>
      </c>
      <c r="I29" s="81" t="s">
        <v>792</v>
      </c>
      <c r="J29" s="81">
        <v>3</v>
      </c>
      <c r="K29" s="81">
        <v>18</v>
      </c>
      <c r="L29" s="81" t="s">
        <v>692</v>
      </c>
      <c r="M29" s="81" t="s">
        <v>795</v>
      </c>
      <c r="N29" s="81">
        <v>23</v>
      </c>
      <c r="O29" s="81" t="s">
        <v>489</v>
      </c>
      <c r="P29" s="78" t="s">
        <v>731</v>
      </c>
      <c r="Q29" s="81" t="s">
        <v>139</v>
      </c>
      <c r="R29" s="57" t="s">
        <v>530</v>
      </c>
      <c r="S29" s="57" t="str">
        <f t="shared" si="0"/>
        <v>983</v>
      </c>
      <c r="T29" s="57">
        <f t="shared" si="2"/>
        <v>983</v>
      </c>
      <c r="U29" s="75">
        <f t="shared" si="1"/>
        <v>1.01</v>
      </c>
      <c r="V29" s="2"/>
      <c r="W29" s="2"/>
      <c r="X29" s="2"/>
      <c r="Y29" s="2"/>
      <c r="Z29" s="2"/>
    </row>
    <row r="30" spans="1:26" ht="12" customHeight="1" x14ac:dyDescent="0.25">
      <c r="A30" s="80">
        <v>43103</v>
      </c>
      <c r="B30" s="81">
        <v>24900</v>
      </c>
      <c r="C30" s="81">
        <v>4115521</v>
      </c>
      <c r="D30" s="78">
        <v>1790218386</v>
      </c>
      <c r="E30" s="78">
        <v>208804200</v>
      </c>
      <c r="F30" s="81">
        <v>505331</v>
      </c>
      <c r="G30" s="81">
        <v>1552</v>
      </c>
      <c r="H30" s="78" t="s">
        <v>649</v>
      </c>
      <c r="I30" s="81" t="s">
        <v>792</v>
      </c>
      <c r="J30" s="81">
        <v>3</v>
      </c>
      <c r="K30" s="81">
        <v>6</v>
      </c>
      <c r="L30" s="81" t="s">
        <v>691</v>
      </c>
      <c r="M30" s="81" t="s">
        <v>795</v>
      </c>
      <c r="N30" s="81">
        <v>18</v>
      </c>
      <c r="O30" s="81" t="s">
        <v>489</v>
      </c>
      <c r="P30" s="78" t="s">
        <v>732</v>
      </c>
      <c r="Q30" s="81" t="s">
        <v>712</v>
      </c>
      <c r="R30" s="57" t="s">
        <v>531</v>
      </c>
      <c r="S30" s="57" t="str">
        <f t="shared" si="0"/>
        <v>986</v>
      </c>
      <c r="T30" s="57">
        <f t="shared" si="2"/>
        <v>986</v>
      </c>
      <c r="U30" s="75">
        <f t="shared" si="1"/>
        <v>0.99</v>
      </c>
      <c r="V30" s="2"/>
      <c r="W30" s="2"/>
      <c r="X30" s="2"/>
      <c r="Y30" s="2"/>
      <c r="Z30" s="2"/>
    </row>
    <row r="31" spans="1:26" ht="12" customHeight="1" x14ac:dyDescent="0.25">
      <c r="A31" s="80">
        <v>43103</v>
      </c>
      <c r="B31" s="81">
        <v>40670</v>
      </c>
      <c r="C31" s="81">
        <v>4115021</v>
      </c>
      <c r="D31" s="78">
        <v>1477950954</v>
      </c>
      <c r="E31" s="78">
        <v>204219800</v>
      </c>
      <c r="F31" s="81">
        <v>505329</v>
      </c>
      <c r="G31" s="81">
        <v>1502</v>
      </c>
      <c r="H31" s="78" t="s">
        <v>650</v>
      </c>
      <c r="I31" s="81" t="s">
        <v>792</v>
      </c>
      <c r="J31" s="81">
        <v>1</v>
      </c>
      <c r="K31" s="81">
        <v>33</v>
      </c>
      <c r="L31" s="81" t="s">
        <v>694</v>
      </c>
      <c r="M31" s="81" t="s">
        <v>795</v>
      </c>
      <c r="N31" s="81">
        <v>7</v>
      </c>
      <c r="O31" s="81" t="s">
        <v>489</v>
      </c>
      <c r="P31" s="78" t="s">
        <v>733</v>
      </c>
      <c r="Q31" s="81" t="s">
        <v>168</v>
      </c>
      <c r="R31" s="57" t="s">
        <v>532</v>
      </c>
      <c r="S31" s="57" t="str">
        <f t="shared" si="0"/>
        <v>991</v>
      </c>
      <c r="T31" s="57">
        <f t="shared" si="2"/>
        <v>991</v>
      </c>
      <c r="U31" s="75">
        <f t="shared" si="1"/>
        <v>0.95</v>
      </c>
      <c r="V31" s="2"/>
      <c r="W31" s="2"/>
      <c r="X31" s="2"/>
      <c r="Y31" s="2"/>
      <c r="Z31" s="2"/>
    </row>
    <row r="32" spans="1:26" ht="12" customHeight="1" x14ac:dyDescent="0.25">
      <c r="A32" s="80">
        <v>43103</v>
      </c>
      <c r="B32" s="81">
        <v>9900</v>
      </c>
      <c r="C32" s="81">
        <v>4114153</v>
      </c>
      <c r="D32" s="78">
        <v>1073781183</v>
      </c>
      <c r="E32" s="78">
        <v>108515100</v>
      </c>
      <c r="F32" s="81">
        <v>505252</v>
      </c>
      <c r="G32" s="81">
        <v>1415</v>
      </c>
      <c r="H32" s="78" t="s">
        <v>97</v>
      </c>
      <c r="I32" s="81" t="s">
        <v>792</v>
      </c>
      <c r="J32" s="81">
        <v>2</v>
      </c>
      <c r="K32" s="81">
        <v>17</v>
      </c>
      <c r="L32" s="81" t="s">
        <v>683</v>
      </c>
      <c r="M32" s="81" t="s">
        <v>795</v>
      </c>
      <c r="N32" s="81">
        <v>34</v>
      </c>
      <c r="O32" s="81" t="s">
        <v>489</v>
      </c>
      <c r="P32" s="78" t="s">
        <v>98</v>
      </c>
      <c r="Q32" s="81" t="s">
        <v>99</v>
      </c>
      <c r="R32" s="57" t="s">
        <v>533</v>
      </c>
      <c r="S32" s="57" t="str">
        <f t="shared" si="0"/>
        <v>981</v>
      </c>
      <c r="T32" s="57">
        <f t="shared" si="2"/>
        <v>981</v>
      </c>
      <c r="U32" s="75">
        <f t="shared" si="1"/>
        <v>1.03</v>
      </c>
      <c r="V32" s="2"/>
      <c r="W32" s="2"/>
      <c r="X32" s="2"/>
      <c r="Y32" s="2"/>
      <c r="Z32" s="2"/>
    </row>
    <row r="33" spans="1:26" ht="12" customHeight="1" x14ac:dyDescent="0.25">
      <c r="A33" s="80">
        <v>43103</v>
      </c>
      <c r="B33" s="81">
        <v>4500</v>
      </c>
      <c r="C33" s="81">
        <v>4112694</v>
      </c>
      <c r="D33" s="78">
        <v>1235187931</v>
      </c>
      <c r="E33" s="78">
        <v>100558900</v>
      </c>
      <c r="F33" s="81">
        <v>505344</v>
      </c>
      <c r="G33" s="81">
        <v>1269</v>
      </c>
      <c r="H33" s="78" t="s">
        <v>47</v>
      </c>
      <c r="I33" s="81" t="s">
        <v>792</v>
      </c>
      <c r="J33" s="81">
        <v>2</v>
      </c>
      <c r="K33" s="81">
        <v>17</v>
      </c>
      <c r="L33" s="81" t="s">
        <v>683</v>
      </c>
      <c r="M33" s="81" t="s">
        <v>795</v>
      </c>
      <c r="N33" s="81">
        <v>30</v>
      </c>
      <c r="O33" s="81" t="s">
        <v>489</v>
      </c>
      <c r="P33" s="78" t="s">
        <v>48</v>
      </c>
      <c r="Q33" s="81" t="s">
        <v>49</v>
      </c>
      <c r="R33" s="57" t="s">
        <v>506</v>
      </c>
      <c r="S33" s="57" t="str">
        <f t="shared" si="0"/>
        <v>980</v>
      </c>
      <c r="T33" s="57">
        <f t="shared" si="2"/>
        <v>980</v>
      </c>
      <c r="U33" s="75">
        <f t="shared" si="1"/>
        <v>1.03</v>
      </c>
      <c r="V33" s="2"/>
      <c r="W33" s="2"/>
      <c r="X33" s="2"/>
      <c r="Y33" s="2"/>
      <c r="Z33" s="2"/>
    </row>
    <row r="34" spans="1:26" ht="12" customHeight="1" x14ac:dyDescent="0.25">
      <c r="A34" s="80">
        <v>43103</v>
      </c>
      <c r="B34" s="81">
        <v>35040</v>
      </c>
      <c r="C34" s="81">
        <v>4110946</v>
      </c>
      <c r="D34" s="78">
        <v>1508864935</v>
      </c>
      <c r="E34" s="78">
        <v>101206100</v>
      </c>
      <c r="F34" s="81">
        <v>505309</v>
      </c>
      <c r="G34" s="81">
        <v>1094</v>
      </c>
      <c r="H34" s="78" t="s">
        <v>302</v>
      </c>
      <c r="I34" s="81" t="s">
        <v>792</v>
      </c>
      <c r="J34" s="81">
        <v>2</v>
      </c>
      <c r="K34" s="81">
        <v>15</v>
      </c>
      <c r="L34" s="81" t="s">
        <v>695</v>
      </c>
      <c r="M34" s="81" t="s">
        <v>795</v>
      </c>
      <c r="N34" s="81">
        <v>10</v>
      </c>
      <c r="O34" s="81" t="s">
        <v>489</v>
      </c>
      <c r="P34" s="78" t="s">
        <v>303</v>
      </c>
      <c r="Q34" s="81" t="s">
        <v>304</v>
      </c>
      <c r="R34" s="57" t="s">
        <v>534</v>
      </c>
      <c r="S34" s="57" t="str">
        <f t="shared" si="0"/>
        <v>982</v>
      </c>
      <c r="T34" s="57">
        <f t="shared" si="2"/>
        <v>982</v>
      </c>
      <c r="U34" s="75">
        <f t="shared" si="1"/>
        <v>1.01</v>
      </c>
      <c r="V34" s="2"/>
      <c r="W34" s="2"/>
      <c r="X34" s="2"/>
      <c r="Y34" s="2"/>
      <c r="Z34" s="2"/>
    </row>
    <row r="35" spans="1:26" ht="12" customHeight="1" x14ac:dyDescent="0.25">
      <c r="A35" s="80">
        <v>43103</v>
      </c>
      <c r="B35" s="81">
        <v>23500</v>
      </c>
      <c r="C35" s="81">
        <v>4165809</v>
      </c>
      <c r="D35" s="78">
        <v>1407863475</v>
      </c>
      <c r="E35" s="78">
        <v>100965000</v>
      </c>
      <c r="F35" s="81">
        <v>505442</v>
      </c>
      <c r="G35" s="81">
        <v>658</v>
      </c>
      <c r="H35" s="78" t="s">
        <v>236</v>
      </c>
      <c r="I35" s="81" t="s">
        <v>792</v>
      </c>
      <c r="J35" s="81">
        <v>2</v>
      </c>
      <c r="K35" s="81">
        <v>17</v>
      </c>
      <c r="L35" s="81" t="s">
        <v>683</v>
      </c>
      <c r="M35" s="81" t="s">
        <v>795</v>
      </c>
      <c r="N35" s="81">
        <v>37</v>
      </c>
      <c r="O35" s="81" t="s">
        <v>491</v>
      </c>
      <c r="P35" s="78" t="s">
        <v>237</v>
      </c>
      <c r="Q35" s="81" t="s">
        <v>3</v>
      </c>
      <c r="R35" s="57" t="s">
        <v>535</v>
      </c>
      <c r="S35" s="57" t="str">
        <f t="shared" si="0"/>
        <v>981</v>
      </c>
      <c r="T35" s="57">
        <f t="shared" si="2"/>
        <v>981</v>
      </c>
      <c r="U35" s="75">
        <f t="shared" si="1"/>
        <v>1.03</v>
      </c>
      <c r="V35" s="2"/>
      <c r="W35" s="2"/>
      <c r="X35" s="2"/>
      <c r="Y35" s="2"/>
      <c r="Z35" s="2"/>
    </row>
    <row r="36" spans="1:26" ht="12" customHeight="1" x14ac:dyDescent="0.25">
      <c r="A36" s="80">
        <v>43103</v>
      </c>
      <c r="B36" s="81">
        <v>25000</v>
      </c>
      <c r="C36" s="81">
        <v>4167706</v>
      </c>
      <c r="D36" s="78">
        <v>1326030834</v>
      </c>
      <c r="E36" s="78">
        <v>100769100</v>
      </c>
      <c r="F36" s="81">
        <v>505151</v>
      </c>
      <c r="G36" s="81">
        <v>677</v>
      </c>
      <c r="H36" s="78" t="s">
        <v>244</v>
      </c>
      <c r="I36" s="81" t="s">
        <v>792</v>
      </c>
      <c r="J36" s="81">
        <v>1</v>
      </c>
      <c r="K36" s="81">
        <v>4</v>
      </c>
      <c r="L36" s="81" t="s">
        <v>696</v>
      </c>
      <c r="M36" s="81" t="s">
        <v>795</v>
      </c>
      <c r="N36" s="81">
        <v>12</v>
      </c>
      <c r="O36" s="81" t="s">
        <v>489</v>
      </c>
      <c r="P36" s="78" t="s">
        <v>734</v>
      </c>
      <c r="Q36" s="81" t="s">
        <v>713</v>
      </c>
      <c r="R36" s="57" t="s">
        <v>536</v>
      </c>
      <c r="S36" s="57" t="str">
        <f t="shared" si="0"/>
        <v>988</v>
      </c>
      <c r="T36" s="57">
        <f t="shared" si="2"/>
        <v>988</v>
      </c>
      <c r="U36" s="75">
        <f t="shared" si="1"/>
        <v>0.95</v>
      </c>
      <c r="V36" s="2"/>
      <c r="W36" s="2"/>
      <c r="X36" s="2"/>
      <c r="Y36" s="2"/>
      <c r="Z36" s="2"/>
    </row>
    <row r="37" spans="1:26" ht="12" customHeight="1" x14ac:dyDescent="0.25">
      <c r="A37" s="80">
        <v>43103</v>
      </c>
      <c r="B37" s="81">
        <v>41010</v>
      </c>
      <c r="C37" s="81">
        <v>4220109</v>
      </c>
      <c r="D37" s="78">
        <v>1104939479</v>
      </c>
      <c r="E37" s="78">
        <v>201637700</v>
      </c>
      <c r="F37" s="81">
        <v>505523</v>
      </c>
      <c r="G37" s="81">
        <v>201</v>
      </c>
      <c r="H37" s="78" t="s">
        <v>404</v>
      </c>
      <c r="I37" s="81" t="s">
        <v>792</v>
      </c>
      <c r="J37" s="81">
        <v>1</v>
      </c>
      <c r="K37" s="81">
        <v>4</v>
      </c>
      <c r="L37" s="81" t="s">
        <v>696</v>
      </c>
      <c r="M37" s="81" t="s">
        <v>795</v>
      </c>
      <c r="N37" s="81">
        <v>12</v>
      </c>
      <c r="O37" s="81" t="s">
        <v>772</v>
      </c>
      <c r="P37" s="78" t="s">
        <v>405</v>
      </c>
      <c r="Q37" s="81" t="s">
        <v>153</v>
      </c>
      <c r="R37" s="57" t="s">
        <v>537</v>
      </c>
      <c r="S37" s="57" t="str">
        <f t="shared" si="0"/>
        <v>988</v>
      </c>
      <c r="T37" s="57">
        <f t="shared" si="2"/>
        <v>988</v>
      </c>
      <c r="U37" s="75">
        <f t="shared" si="1"/>
        <v>0.95</v>
      </c>
      <c r="V37" s="2"/>
      <c r="W37" s="2"/>
      <c r="X37" s="2"/>
      <c r="Y37" s="2"/>
      <c r="Z37" s="2"/>
    </row>
    <row r="38" spans="1:26" ht="12" customHeight="1" x14ac:dyDescent="0.25">
      <c r="A38" s="80">
        <v>43103</v>
      </c>
      <c r="B38" s="81">
        <v>29900</v>
      </c>
      <c r="C38" s="81">
        <v>4173209</v>
      </c>
      <c r="D38" s="78">
        <v>1811975568</v>
      </c>
      <c r="E38" s="78">
        <v>101965900</v>
      </c>
      <c r="F38" s="81">
        <v>505346</v>
      </c>
      <c r="G38" s="81">
        <v>732</v>
      </c>
      <c r="H38" s="78" t="s">
        <v>270</v>
      </c>
      <c r="I38" s="81" t="s">
        <v>792</v>
      </c>
      <c r="J38" s="81">
        <v>1</v>
      </c>
      <c r="K38" s="81">
        <v>32</v>
      </c>
      <c r="L38" s="81" t="s">
        <v>30</v>
      </c>
      <c r="M38" s="81" t="s">
        <v>795</v>
      </c>
      <c r="N38" s="81">
        <v>6</v>
      </c>
      <c r="O38" s="81" t="s">
        <v>492</v>
      </c>
      <c r="P38" s="78" t="s">
        <v>271</v>
      </c>
      <c r="Q38" s="81" t="s">
        <v>272</v>
      </c>
      <c r="R38" s="57" t="s">
        <v>538</v>
      </c>
      <c r="S38" s="57" t="str">
        <f t="shared" si="0"/>
        <v>990</v>
      </c>
      <c r="T38" s="57">
        <f t="shared" si="2"/>
        <v>990</v>
      </c>
      <c r="U38" s="75">
        <f t="shared" si="1"/>
        <v>0.95</v>
      </c>
      <c r="V38" s="2"/>
      <c r="W38" s="2"/>
      <c r="X38" s="2"/>
      <c r="Y38" s="2"/>
      <c r="Z38" s="2"/>
    </row>
    <row r="39" spans="1:26" ht="12" customHeight="1" x14ac:dyDescent="0.25">
      <c r="A39" s="80">
        <v>43103</v>
      </c>
      <c r="B39" s="81">
        <v>40780</v>
      </c>
      <c r="C39" s="81">
        <v>4113221</v>
      </c>
      <c r="D39" s="78">
        <v>1578667796</v>
      </c>
      <c r="E39" s="78">
        <v>101382500</v>
      </c>
      <c r="F39" s="81">
        <v>505406</v>
      </c>
      <c r="G39" s="81">
        <v>1322</v>
      </c>
      <c r="H39" s="78" t="s">
        <v>386</v>
      </c>
      <c r="I39" s="81" t="s">
        <v>792</v>
      </c>
      <c r="J39" s="81">
        <v>2</v>
      </c>
      <c r="K39" s="81">
        <v>37</v>
      </c>
      <c r="L39" s="81" t="s">
        <v>685</v>
      </c>
      <c r="M39" s="81" t="s">
        <v>795</v>
      </c>
      <c r="N39" s="81">
        <v>42</v>
      </c>
      <c r="O39" s="81" t="s">
        <v>493</v>
      </c>
      <c r="P39" s="78" t="s">
        <v>387</v>
      </c>
      <c r="Q39" s="81" t="s">
        <v>388</v>
      </c>
      <c r="R39" s="57" t="s">
        <v>539</v>
      </c>
      <c r="S39" s="57" t="str">
        <f t="shared" si="0"/>
        <v>982</v>
      </c>
      <c r="T39" s="57">
        <f t="shared" si="2"/>
        <v>982</v>
      </c>
      <c r="U39" s="75">
        <f t="shared" si="1"/>
        <v>1.01</v>
      </c>
      <c r="V39" s="2"/>
      <c r="W39" s="2"/>
      <c r="X39" s="2"/>
      <c r="Y39" s="2"/>
      <c r="Z39" s="2"/>
    </row>
    <row r="40" spans="1:26" ht="12" customHeight="1" x14ac:dyDescent="0.25">
      <c r="A40" s="80">
        <v>43103</v>
      </c>
      <c r="B40" s="81">
        <v>15500</v>
      </c>
      <c r="C40" s="81">
        <v>4115411</v>
      </c>
      <c r="D40" s="78">
        <v>1942653027</v>
      </c>
      <c r="E40" s="78">
        <v>207443500</v>
      </c>
      <c r="F40" s="81">
        <v>505413</v>
      </c>
      <c r="G40" s="81">
        <v>1541</v>
      </c>
      <c r="H40" s="78" t="s">
        <v>651</v>
      </c>
      <c r="I40" s="81" t="s">
        <v>792</v>
      </c>
      <c r="J40" s="81">
        <v>1</v>
      </c>
      <c r="K40" s="81">
        <v>4</v>
      </c>
      <c r="L40" s="81" t="s">
        <v>696</v>
      </c>
      <c r="M40" s="81" t="s">
        <v>795</v>
      </c>
      <c r="N40" s="81">
        <v>12</v>
      </c>
      <c r="O40" s="81" t="s">
        <v>489</v>
      </c>
      <c r="P40" s="78" t="s">
        <v>735</v>
      </c>
      <c r="Q40" s="81" t="s">
        <v>153</v>
      </c>
      <c r="R40" s="57" t="s">
        <v>537</v>
      </c>
      <c r="S40" s="57" t="str">
        <f t="shared" si="0"/>
        <v>988</v>
      </c>
      <c r="T40" s="57">
        <f t="shared" si="2"/>
        <v>988</v>
      </c>
      <c r="U40" s="75">
        <f t="shared" si="1"/>
        <v>0.95</v>
      </c>
      <c r="V40" s="2"/>
      <c r="W40" s="2"/>
      <c r="X40" s="2"/>
      <c r="Y40" s="2"/>
      <c r="Z40" s="2"/>
    </row>
    <row r="41" spans="1:26" ht="12" customHeight="1" x14ac:dyDescent="0.25">
      <c r="A41" s="80">
        <v>43103</v>
      </c>
      <c r="B41" s="81">
        <v>30800</v>
      </c>
      <c r="C41" s="81">
        <v>4204509</v>
      </c>
      <c r="D41" s="78">
        <v>1700973088</v>
      </c>
      <c r="E41" s="78">
        <v>104532900</v>
      </c>
      <c r="F41" s="81" t="s">
        <v>495</v>
      </c>
      <c r="G41" s="81">
        <v>8845</v>
      </c>
      <c r="H41" s="78" t="s">
        <v>273</v>
      </c>
      <c r="I41" s="81" t="s">
        <v>793</v>
      </c>
      <c r="J41" s="81">
        <v>1</v>
      </c>
      <c r="K41" s="81">
        <v>13</v>
      </c>
      <c r="L41" s="81" t="s">
        <v>697</v>
      </c>
      <c r="M41" s="81" t="s">
        <v>795</v>
      </c>
      <c r="N41" s="81">
        <v>13</v>
      </c>
      <c r="O41" s="81" t="s">
        <v>772</v>
      </c>
      <c r="P41" s="78" t="s">
        <v>274</v>
      </c>
      <c r="Q41" s="81" t="s">
        <v>275</v>
      </c>
      <c r="R41" s="57" t="s">
        <v>540</v>
      </c>
      <c r="S41" s="57" t="str">
        <f t="shared" si="0"/>
        <v>988</v>
      </c>
      <c r="T41" s="57">
        <f t="shared" si="2"/>
        <v>988</v>
      </c>
      <c r="U41" s="75">
        <f t="shared" si="1"/>
        <v>0.95</v>
      </c>
      <c r="V41" s="2"/>
      <c r="W41" s="2"/>
      <c r="X41" s="2"/>
      <c r="Y41" s="2"/>
      <c r="Z41" s="2"/>
    </row>
    <row r="42" spans="1:26" ht="12" customHeight="1" x14ac:dyDescent="0.25">
      <c r="A42" s="80">
        <v>43103</v>
      </c>
      <c r="B42" s="81">
        <v>39950</v>
      </c>
      <c r="C42" s="81">
        <v>4115041</v>
      </c>
      <c r="D42" s="78">
        <v>1982651758</v>
      </c>
      <c r="E42" s="78">
        <v>102369100</v>
      </c>
      <c r="F42" s="81">
        <v>505320</v>
      </c>
      <c r="G42" s="81">
        <v>1504</v>
      </c>
      <c r="H42" s="78" t="s">
        <v>322</v>
      </c>
      <c r="I42" s="81" t="s">
        <v>792</v>
      </c>
      <c r="J42" s="81">
        <v>1</v>
      </c>
      <c r="K42" s="81">
        <v>13</v>
      </c>
      <c r="L42" s="81" t="s">
        <v>697</v>
      </c>
      <c r="M42" s="81" t="s">
        <v>795</v>
      </c>
      <c r="N42" s="81">
        <v>13</v>
      </c>
      <c r="O42" s="81" t="s">
        <v>489</v>
      </c>
      <c r="P42" s="78" t="s">
        <v>323</v>
      </c>
      <c r="Q42" s="81" t="s">
        <v>113</v>
      </c>
      <c r="R42" s="57" t="s">
        <v>541</v>
      </c>
      <c r="S42" s="57" t="str">
        <f t="shared" si="0"/>
        <v>988</v>
      </c>
      <c r="T42" s="57">
        <f t="shared" si="2"/>
        <v>988</v>
      </c>
      <c r="U42" s="75">
        <f t="shared" si="1"/>
        <v>0.95</v>
      </c>
      <c r="V42" s="2"/>
      <c r="W42" s="2"/>
      <c r="X42" s="2"/>
      <c r="Y42" s="2"/>
      <c r="Z42" s="2"/>
    </row>
    <row r="43" spans="1:26" ht="12" customHeight="1" x14ac:dyDescent="0.25">
      <c r="A43" s="80">
        <v>43103</v>
      </c>
      <c r="B43" s="81">
        <v>1200</v>
      </c>
      <c r="C43" s="81">
        <v>4104808</v>
      </c>
      <c r="D43" s="78">
        <v>1972508141</v>
      </c>
      <c r="E43" s="78">
        <v>102341600</v>
      </c>
      <c r="F43" s="81">
        <v>505470</v>
      </c>
      <c r="G43" s="81">
        <v>48</v>
      </c>
      <c r="H43" s="78" t="s">
        <v>7</v>
      </c>
      <c r="I43" s="81" t="s">
        <v>792</v>
      </c>
      <c r="J43" s="81">
        <v>2</v>
      </c>
      <c r="K43" s="81">
        <v>17</v>
      </c>
      <c r="L43" s="81" t="s">
        <v>683</v>
      </c>
      <c r="M43" s="81" t="s">
        <v>795</v>
      </c>
      <c r="N43" s="81">
        <v>43</v>
      </c>
      <c r="O43" s="81" t="s">
        <v>492</v>
      </c>
      <c r="P43" s="78" t="s">
        <v>8</v>
      </c>
      <c r="Q43" s="81" t="s">
        <v>3</v>
      </c>
      <c r="R43" s="57" t="s">
        <v>542</v>
      </c>
      <c r="S43" s="57" t="str">
        <f t="shared" si="0"/>
        <v>981</v>
      </c>
      <c r="T43" s="57">
        <f t="shared" si="2"/>
        <v>981</v>
      </c>
      <c r="U43" s="75">
        <f t="shared" si="1"/>
        <v>1.03</v>
      </c>
      <c r="V43" s="2"/>
      <c r="W43" s="2"/>
      <c r="X43" s="2"/>
      <c r="Y43" s="2"/>
      <c r="Z43" s="2"/>
    </row>
    <row r="44" spans="1:26" ht="12" customHeight="1" x14ac:dyDescent="0.25">
      <c r="A44" s="80">
        <v>43103</v>
      </c>
      <c r="B44" s="81">
        <v>31560</v>
      </c>
      <c r="C44" s="81">
        <v>4176400</v>
      </c>
      <c r="D44" s="78">
        <v>1952429862</v>
      </c>
      <c r="E44" s="78">
        <v>102306500</v>
      </c>
      <c r="F44" s="81">
        <v>505412</v>
      </c>
      <c r="G44" s="81">
        <v>764</v>
      </c>
      <c r="H44" s="78" t="s">
        <v>282</v>
      </c>
      <c r="I44" s="81" t="s">
        <v>792</v>
      </c>
      <c r="J44" s="81">
        <v>1</v>
      </c>
      <c r="K44" s="81">
        <v>24</v>
      </c>
      <c r="L44" s="81" t="s">
        <v>698</v>
      </c>
      <c r="M44" s="81" t="s">
        <v>12</v>
      </c>
      <c r="N44" s="81">
        <v>12</v>
      </c>
      <c r="O44" s="81" t="s">
        <v>489</v>
      </c>
      <c r="P44" s="78" t="s">
        <v>283</v>
      </c>
      <c r="Q44" s="81" t="s">
        <v>284</v>
      </c>
      <c r="R44" s="57" t="s">
        <v>543</v>
      </c>
      <c r="S44" s="57" t="str">
        <f t="shared" si="0"/>
        <v>991</v>
      </c>
      <c r="T44" s="57">
        <f t="shared" si="2"/>
        <v>991</v>
      </c>
      <c r="U44" s="75">
        <f t="shared" si="1"/>
        <v>0.95</v>
      </c>
      <c r="V44" s="2"/>
      <c r="W44" s="2"/>
      <c r="X44" s="2"/>
      <c r="Y44" s="2"/>
      <c r="Z44" s="2"/>
    </row>
    <row r="45" spans="1:26" ht="12" customHeight="1" x14ac:dyDescent="0.25">
      <c r="A45" s="80">
        <v>43103</v>
      </c>
      <c r="B45" s="81">
        <v>40280</v>
      </c>
      <c r="C45" s="81">
        <v>4111134</v>
      </c>
      <c r="D45" s="78">
        <v>1861597205</v>
      </c>
      <c r="E45" s="78">
        <v>102095100</v>
      </c>
      <c r="F45" s="81">
        <v>505478</v>
      </c>
      <c r="G45" s="81">
        <v>1113</v>
      </c>
      <c r="H45" s="78" t="s">
        <v>345</v>
      </c>
      <c r="I45" s="81" t="s">
        <v>792</v>
      </c>
      <c r="J45" s="81">
        <v>2</v>
      </c>
      <c r="K45" s="81">
        <v>17</v>
      </c>
      <c r="L45" s="81" t="s">
        <v>683</v>
      </c>
      <c r="M45" s="81" t="s">
        <v>795</v>
      </c>
      <c r="N45" s="81">
        <v>45</v>
      </c>
      <c r="O45" s="81" t="s">
        <v>492</v>
      </c>
      <c r="P45" s="78" t="s">
        <v>496</v>
      </c>
      <c r="Q45" s="81" t="s">
        <v>152</v>
      </c>
      <c r="R45" s="57" t="s">
        <v>544</v>
      </c>
      <c r="S45" s="57" t="str">
        <f t="shared" si="0"/>
        <v>980</v>
      </c>
      <c r="T45" s="57">
        <f t="shared" si="2"/>
        <v>980</v>
      </c>
      <c r="U45" s="75">
        <f t="shared" si="1"/>
        <v>1.03</v>
      </c>
      <c r="V45" s="2"/>
      <c r="W45" s="2"/>
      <c r="X45" s="2"/>
      <c r="Y45" s="2"/>
      <c r="Z45" s="2"/>
    </row>
    <row r="46" spans="1:26" ht="12" customHeight="1" x14ac:dyDescent="0.25">
      <c r="A46" s="80">
        <v>43103</v>
      </c>
      <c r="B46" s="81">
        <v>26010</v>
      </c>
      <c r="C46" s="81">
        <v>4113684</v>
      </c>
      <c r="D46" s="78">
        <v>1992759120</v>
      </c>
      <c r="E46" s="78">
        <v>102394400</v>
      </c>
      <c r="F46" s="81">
        <v>505499</v>
      </c>
      <c r="G46" s="81">
        <v>1368</v>
      </c>
      <c r="H46" s="78" t="s">
        <v>259</v>
      </c>
      <c r="I46" s="81" t="s">
        <v>792</v>
      </c>
      <c r="J46" s="81">
        <v>3</v>
      </c>
      <c r="K46" s="81">
        <v>27</v>
      </c>
      <c r="L46" s="81" t="s">
        <v>684</v>
      </c>
      <c r="M46" s="81" t="s">
        <v>795</v>
      </c>
      <c r="N46" s="81">
        <v>26</v>
      </c>
      <c r="O46" s="81" t="s">
        <v>489</v>
      </c>
      <c r="P46" s="78" t="s">
        <v>260</v>
      </c>
      <c r="Q46" s="81" t="s">
        <v>261</v>
      </c>
      <c r="R46" s="57" t="s">
        <v>545</v>
      </c>
      <c r="S46" s="57" t="str">
        <f t="shared" si="0"/>
        <v>983</v>
      </c>
      <c r="T46" s="57">
        <f t="shared" si="2"/>
        <v>983</v>
      </c>
      <c r="U46" s="75">
        <f t="shared" si="1"/>
        <v>1.01</v>
      </c>
      <c r="V46" s="2"/>
      <c r="W46" s="2"/>
      <c r="X46" s="2"/>
      <c r="Y46" s="2"/>
      <c r="Z46" s="2"/>
    </row>
    <row r="47" spans="1:26" ht="12" customHeight="1" x14ac:dyDescent="0.25">
      <c r="A47" s="80">
        <v>43103</v>
      </c>
      <c r="B47" s="81">
        <v>40600</v>
      </c>
      <c r="C47" s="81">
        <v>4112314</v>
      </c>
      <c r="D47" s="78">
        <v>1023190824</v>
      </c>
      <c r="E47" s="78">
        <v>100070700</v>
      </c>
      <c r="F47" s="81">
        <v>505504</v>
      </c>
      <c r="G47" s="81">
        <v>1231</v>
      </c>
      <c r="H47" s="78" t="s">
        <v>370</v>
      </c>
      <c r="I47" s="81" t="s">
        <v>792</v>
      </c>
      <c r="J47" s="81">
        <v>2</v>
      </c>
      <c r="K47" s="81">
        <v>17</v>
      </c>
      <c r="L47" s="81" t="s">
        <v>683</v>
      </c>
      <c r="M47" s="81" t="s">
        <v>795</v>
      </c>
      <c r="N47" s="81">
        <v>41</v>
      </c>
      <c r="O47" s="81" t="s">
        <v>492</v>
      </c>
      <c r="P47" s="78" t="s">
        <v>371</v>
      </c>
      <c r="Q47" s="81" t="s">
        <v>372</v>
      </c>
      <c r="R47" s="57" t="s">
        <v>546</v>
      </c>
      <c r="S47" s="57" t="str">
        <f t="shared" si="0"/>
        <v>980</v>
      </c>
      <c r="T47" s="57">
        <f t="shared" si="2"/>
        <v>980</v>
      </c>
      <c r="U47" s="75">
        <f t="shared" si="1"/>
        <v>1.03</v>
      </c>
      <c r="V47" s="2"/>
      <c r="W47" s="2"/>
      <c r="X47" s="2"/>
      <c r="Y47" s="2"/>
      <c r="Z47" s="2"/>
    </row>
    <row r="48" spans="1:26" ht="12" customHeight="1" x14ac:dyDescent="0.25">
      <c r="A48" s="80">
        <v>43103</v>
      </c>
      <c r="B48" s="81">
        <v>10200</v>
      </c>
      <c r="C48" s="81">
        <v>4113916</v>
      </c>
      <c r="D48" s="78">
        <v>1598864589</v>
      </c>
      <c r="E48" s="78">
        <v>101430300</v>
      </c>
      <c r="F48" s="81">
        <v>505085</v>
      </c>
      <c r="G48" s="81">
        <v>1391</v>
      </c>
      <c r="H48" s="78" t="s">
        <v>104</v>
      </c>
      <c r="I48" s="81" t="s">
        <v>792</v>
      </c>
      <c r="J48" s="81">
        <v>1</v>
      </c>
      <c r="K48" s="81">
        <v>39</v>
      </c>
      <c r="L48" s="81" t="s">
        <v>32</v>
      </c>
      <c r="M48" s="81" t="s">
        <v>795</v>
      </c>
      <c r="N48" s="81">
        <v>14</v>
      </c>
      <c r="O48" s="81" t="s">
        <v>489</v>
      </c>
      <c r="P48" s="78" t="s">
        <v>105</v>
      </c>
      <c r="Q48" s="81" t="s">
        <v>32</v>
      </c>
      <c r="R48" s="57" t="s">
        <v>547</v>
      </c>
      <c r="S48" s="57" t="str">
        <f t="shared" si="0"/>
        <v>989</v>
      </c>
      <c r="T48" s="57">
        <f t="shared" si="2"/>
        <v>989</v>
      </c>
      <c r="U48" s="75">
        <f t="shared" si="1"/>
        <v>0.99</v>
      </c>
      <c r="V48" s="2"/>
      <c r="W48" s="2"/>
      <c r="X48" s="2"/>
      <c r="Y48" s="2"/>
      <c r="Z48" s="2"/>
    </row>
    <row r="49" spans="1:26" ht="12" customHeight="1" x14ac:dyDescent="0.25">
      <c r="A49" s="80">
        <v>43103</v>
      </c>
      <c r="B49" s="81">
        <v>21800</v>
      </c>
      <c r="C49" s="81">
        <v>4115621</v>
      </c>
      <c r="D49" s="78">
        <v>1871006601</v>
      </c>
      <c r="E49" s="78">
        <v>209216300</v>
      </c>
      <c r="F49" s="81">
        <v>505185</v>
      </c>
      <c r="G49" s="81">
        <v>1562</v>
      </c>
      <c r="H49" s="78" t="s">
        <v>652</v>
      </c>
      <c r="I49" s="81" t="s">
        <v>792</v>
      </c>
      <c r="J49" s="81">
        <v>3</v>
      </c>
      <c r="K49" s="81">
        <v>5</v>
      </c>
      <c r="L49" s="81" t="s">
        <v>690</v>
      </c>
      <c r="M49" s="81" t="s">
        <v>795</v>
      </c>
      <c r="N49" s="81">
        <v>24</v>
      </c>
      <c r="O49" s="81" t="s">
        <v>489</v>
      </c>
      <c r="P49" s="78" t="s">
        <v>736</v>
      </c>
      <c r="Q49" s="81" t="s">
        <v>714</v>
      </c>
      <c r="R49" s="57" t="s">
        <v>548</v>
      </c>
      <c r="S49" s="57" t="str">
        <f t="shared" si="0"/>
        <v>983</v>
      </c>
      <c r="T49" s="57">
        <f t="shared" si="2"/>
        <v>983</v>
      </c>
      <c r="U49" s="75">
        <f t="shared" si="1"/>
        <v>1.01</v>
      </c>
      <c r="V49" s="2"/>
      <c r="W49" s="2"/>
      <c r="X49" s="2"/>
      <c r="Y49" s="2"/>
      <c r="Z49" s="2"/>
    </row>
    <row r="50" spans="1:26" ht="12" customHeight="1" x14ac:dyDescent="0.25">
      <c r="A50" s="80">
        <v>43103</v>
      </c>
      <c r="B50" s="81">
        <v>4100</v>
      </c>
      <c r="C50" s="81">
        <v>4127403</v>
      </c>
      <c r="D50" s="78">
        <v>1699872382</v>
      </c>
      <c r="E50" s="78">
        <v>101673500</v>
      </c>
      <c r="F50" s="81">
        <v>505069</v>
      </c>
      <c r="G50" s="81">
        <v>274</v>
      </c>
      <c r="H50" s="78" t="s">
        <v>42</v>
      </c>
      <c r="I50" s="81" t="s">
        <v>792</v>
      </c>
      <c r="J50" s="81">
        <v>2</v>
      </c>
      <c r="K50" s="81">
        <v>17</v>
      </c>
      <c r="L50" s="81" t="s">
        <v>683</v>
      </c>
      <c r="M50" s="81" t="s">
        <v>795</v>
      </c>
      <c r="N50" s="81">
        <v>32</v>
      </c>
      <c r="O50" s="81" t="s">
        <v>492</v>
      </c>
      <c r="P50" s="78" t="s">
        <v>43</v>
      </c>
      <c r="Q50" s="81" t="s">
        <v>3</v>
      </c>
      <c r="R50" s="57" t="s">
        <v>549</v>
      </c>
      <c r="S50" s="57" t="str">
        <f t="shared" si="0"/>
        <v>981</v>
      </c>
      <c r="T50" s="57">
        <f t="shared" si="2"/>
        <v>981</v>
      </c>
      <c r="U50" s="75">
        <f t="shared" si="1"/>
        <v>1.03</v>
      </c>
      <c r="V50" s="2"/>
      <c r="W50" s="2"/>
      <c r="X50" s="2"/>
      <c r="Y50" s="2"/>
      <c r="Z50" s="2"/>
    </row>
    <row r="51" spans="1:26" ht="12" customHeight="1" x14ac:dyDescent="0.25">
      <c r="A51" s="80">
        <v>43103</v>
      </c>
      <c r="B51" s="81">
        <v>15900</v>
      </c>
      <c r="C51" s="81">
        <v>4154506</v>
      </c>
      <c r="D51" s="78">
        <v>1205820669</v>
      </c>
      <c r="E51" s="78">
        <v>100474600</v>
      </c>
      <c r="F51" s="81">
        <v>505467</v>
      </c>
      <c r="G51" s="81">
        <v>545</v>
      </c>
      <c r="H51" s="78" t="s">
        <v>155</v>
      </c>
      <c r="I51" s="81" t="s">
        <v>792</v>
      </c>
      <c r="J51" s="81">
        <v>2</v>
      </c>
      <c r="K51" s="81">
        <v>31</v>
      </c>
      <c r="L51" s="81" t="s">
        <v>22</v>
      </c>
      <c r="M51" s="81" t="s">
        <v>795</v>
      </c>
      <c r="N51" s="81">
        <v>44</v>
      </c>
      <c r="O51" s="81" t="s">
        <v>489</v>
      </c>
      <c r="P51" s="78" t="s">
        <v>156</v>
      </c>
      <c r="Q51" s="81" t="s">
        <v>22</v>
      </c>
      <c r="R51" s="57" t="s">
        <v>550</v>
      </c>
      <c r="S51" s="57" t="str">
        <f t="shared" si="0"/>
        <v>982</v>
      </c>
      <c r="T51" s="57">
        <f t="shared" si="2"/>
        <v>982</v>
      </c>
      <c r="U51" s="75">
        <f t="shared" si="1"/>
        <v>1.01</v>
      </c>
      <c r="V51" s="2"/>
      <c r="W51" s="2"/>
      <c r="X51" s="2"/>
      <c r="Y51" s="2"/>
      <c r="Z51" s="2"/>
    </row>
    <row r="52" spans="1:26" ht="12" customHeight="1" x14ac:dyDescent="0.25">
      <c r="A52" s="80">
        <v>43103</v>
      </c>
      <c r="B52" s="81">
        <v>24300</v>
      </c>
      <c r="C52" s="81">
        <v>4113536</v>
      </c>
      <c r="D52" s="78">
        <v>1578559894</v>
      </c>
      <c r="E52" s="78">
        <v>101367100</v>
      </c>
      <c r="F52" s="81">
        <v>505341</v>
      </c>
      <c r="G52" s="81">
        <v>1353</v>
      </c>
      <c r="H52" s="78" t="s">
        <v>240</v>
      </c>
      <c r="I52" s="81" t="s">
        <v>792</v>
      </c>
      <c r="J52" s="81">
        <v>3</v>
      </c>
      <c r="K52" s="81">
        <v>6</v>
      </c>
      <c r="L52" s="81" t="s">
        <v>691</v>
      </c>
      <c r="M52" s="81" t="s">
        <v>795</v>
      </c>
      <c r="N52" s="81">
        <v>49</v>
      </c>
      <c r="O52" s="81" t="s">
        <v>489</v>
      </c>
      <c r="P52" s="78" t="s">
        <v>241</v>
      </c>
      <c r="Q52" s="81" t="s">
        <v>128</v>
      </c>
      <c r="R52" s="57" t="s">
        <v>551</v>
      </c>
      <c r="S52" s="57" t="str">
        <f t="shared" si="0"/>
        <v>986</v>
      </c>
      <c r="T52" s="57">
        <f t="shared" si="2"/>
        <v>986</v>
      </c>
      <c r="U52" s="75">
        <f t="shared" si="1"/>
        <v>0.99</v>
      </c>
      <c r="V52" s="2"/>
      <c r="W52" s="2"/>
      <c r="X52" s="2"/>
      <c r="Y52" s="2"/>
      <c r="Z52" s="2"/>
    </row>
    <row r="53" spans="1:26" ht="12" customHeight="1" x14ac:dyDescent="0.25">
      <c r="A53" s="80">
        <v>43103</v>
      </c>
      <c r="B53" s="81">
        <v>25300</v>
      </c>
      <c r="C53" s="81">
        <v>4113668</v>
      </c>
      <c r="D53" s="78">
        <v>1851386122</v>
      </c>
      <c r="E53" s="78">
        <v>102060100</v>
      </c>
      <c r="F53" s="81">
        <v>505265</v>
      </c>
      <c r="G53" s="81">
        <v>1366</v>
      </c>
      <c r="H53" s="78" t="s">
        <v>253</v>
      </c>
      <c r="I53" s="81" t="s">
        <v>792</v>
      </c>
      <c r="J53" s="81">
        <v>1</v>
      </c>
      <c r="K53" s="81">
        <v>39</v>
      </c>
      <c r="L53" s="81" t="s">
        <v>32</v>
      </c>
      <c r="M53" s="81" t="s">
        <v>795</v>
      </c>
      <c r="N53" s="81">
        <v>15</v>
      </c>
      <c r="O53" s="81" t="s">
        <v>489</v>
      </c>
      <c r="P53" s="78" t="s">
        <v>254</v>
      </c>
      <c r="Q53" s="81" t="s">
        <v>255</v>
      </c>
      <c r="R53" s="57" t="s">
        <v>552</v>
      </c>
      <c r="S53" s="57" t="str">
        <f t="shared" si="0"/>
        <v>989</v>
      </c>
      <c r="T53" s="57">
        <f t="shared" si="2"/>
        <v>989</v>
      </c>
      <c r="U53" s="75">
        <f t="shared" si="1"/>
        <v>0.99</v>
      </c>
      <c r="V53" s="2"/>
      <c r="W53" s="2"/>
      <c r="X53" s="2"/>
      <c r="Y53" s="2"/>
      <c r="Z53" s="2"/>
    </row>
    <row r="54" spans="1:26" ht="12" customHeight="1" x14ac:dyDescent="0.25">
      <c r="A54" s="80">
        <v>43103</v>
      </c>
      <c r="B54" s="81">
        <v>11700</v>
      </c>
      <c r="C54" s="81">
        <v>4112660</v>
      </c>
      <c r="D54" s="78">
        <v>1457346785</v>
      </c>
      <c r="E54" s="78">
        <v>101081100</v>
      </c>
      <c r="F54" s="81">
        <v>505400</v>
      </c>
      <c r="G54" s="81">
        <v>1266</v>
      </c>
      <c r="H54" s="78" t="s">
        <v>117</v>
      </c>
      <c r="I54" s="81" t="s">
        <v>792</v>
      </c>
      <c r="J54" s="81">
        <v>2</v>
      </c>
      <c r="K54" s="81">
        <v>17</v>
      </c>
      <c r="L54" s="81" t="s">
        <v>683</v>
      </c>
      <c r="M54" s="81" t="s">
        <v>795</v>
      </c>
      <c r="N54" s="81">
        <v>31</v>
      </c>
      <c r="O54" s="81" t="s">
        <v>489</v>
      </c>
      <c r="P54" s="78" t="s">
        <v>118</v>
      </c>
      <c r="Q54" s="81" t="s">
        <v>119</v>
      </c>
      <c r="R54" s="57" t="s">
        <v>553</v>
      </c>
      <c r="S54" s="57" t="str">
        <f t="shared" si="0"/>
        <v>980</v>
      </c>
      <c r="T54" s="57">
        <f t="shared" si="2"/>
        <v>980</v>
      </c>
      <c r="U54" s="75">
        <f t="shared" si="1"/>
        <v>1.03</v>
      </c>
      <c r="V54" s="2"/>
      <c r="W54" s="2"/>
      <c r="X54" s="2"/>
      <c r="Y54" s="2"/>
      <c r="Z54" s="2"/>
    </row>
    <row r="55" spans="1:26" ht="12" customHeight="1" x14ac:dyDescent="0.25">
      <c r="A55" s="80">
        <v>43103</v>
      </c>
      <c r="B55" s="81">
        <v>40490</v>
      </c>
      <c r="C55" s="81">
        <v>4115051</v>
      </c>
      <c r="D55" s="78">
        <v>1851348460</v>
      </c>
      <c r="E55" s="78">
        <v>102054500</v>
      </c>
      <c r="F55" s="81">
        <v>505491</v>
      </c>
      <c r="G55" s="81">
        <v>1505</v>
      </c>
      <c r="H55" s="78" t="s">
        <v>358</v>
      </c>
      <c r="I55" s="81" t="s">
        <v>792</v>
      </c>
      <c r="J55" s="81">
        <v>2</v>
      </c>
      <c r="K55" s="81">
        <v>31</v>
      </c>
      <c r="L55" s="81" t="s">
        <v>22</v>
      </c>
      <c r="M55" s="81" t="s">
        <v>795</v>
      </c>
      <c r="N55" s="81">
        <v>21</v>
      </c>
      <c r="O55" s="81" t="s">
        <v>489</v>
      </c>
      <c r="P55" s="78" t="s">
        <v>359</v>
      </c>
      <c r="Q55" s="81" t="s">
        <v>27</v>
      </c>
      <c r="R55" s="57" t="s">
        <v>554</v>
      </c>
      <c r="S55" s="57" t="str">
        <f t="shared" si="0"/>
        <v>982</v>
      </c>
      <c r="T55" s="57">
        <f t="shared" si="2"/>
        <v>982</v>
      </c>
      <c r="U55" s="75">
        <f t="shared" si="1"/>
        <v>1.01</v>
      </c>
      <c r="V55" s="2"/>
      <c r="W55" s="2"/>
      <c r="X55" s="2"/>
      <c r="Y55" s="2"/>
      <c r="Z55" s="2"/>
    </row>
    <row r="56" spans="1:26" ht="12" customHeight="1" x14ac:dyDescent="0.25">
      <c r="A56" s="80">
        <v>43103</v>
      </c>
      <c r="B56" s="81">
        <v>40620</v>
      </c>
      <c r="C56" s="81">
        <v>4112454</v>
      </c>
      <c r="D56" s="78">
        <v>1477641249</v>
      </c>
      <c r="E56" s="78">
        <v>101139600</v>
      </c>
      <c r="F56" s="81">
        <v>505505</v>
      </c>
      <c r="G56" s="81">
        <v>1245</v>
      </c>
      <c r="H56" s="78" t="s">
        <v>373</v>
      </c>
      <c r="I56" s="81" t="s">
        <v>792</v>
      </c>
      <c r="J56" s="81">
        <v>2</v>
      </c>
      <c r="K56" s="81">
        <v>31</v>
      </c>
      <c r="L56" s="81" t="s">
        <v>22</v>
      </c>
      <c r="M56" s="81" t="s">
        <v>795</v>
      </c>
      <c r="N56" s="81">
        <v>38</v>
      </c>
      <c r="O56" s="81" t="s">
        <v>489</v>
      </c>
      <c r="P56" s="78" t="s">
        <v>374</v>
      </c>
      <c r="Q56" s="81" t="s">
        <v>27</v>
      </c>
      <c r="R56" s="57" t="s">
        <v>526</v>
      </c>
      <c r="S56" s="57" t="str">
        <f t="shared" si="0"/>
        <v>982</v>
      </c>
      <c r="T56" s="57">
        <f t="shared" si="2"/>
        <v>982</v>
      </c>
      <c r="U56" s="75">
        <f t="shared" si="1"/>
        <v>1.01</v>
      </c>
      <c r="V56" s="2"/>
      <c r="W56" s="2"/>
      <c r="X56" s="2"/>
      <c r="Y56" s="2"/>
      <c r="Z56" s="2"/>
    </row>
    <row r="57" spans="1:26" ht="12" customHeight="1" x14ac:dyDescent="0.25">
      <c r="A57" s="80">
        <v>43103</v>
      </c>
      <c r="B57" s="81">
        <v>14900</v>
      </c>
      <c r="C57" s="81">
        <v>4113718</v>
      </c>
      <c r="D57" s="78">
        <v>1508877895</v>
      </c>
      <c r="E57" s="78">
        <v>104449900</v>
      </c>
      <c r="F57" s="81">
        <v>505216</v>
      </c>
      <c r="G57" s="81">
        <v>1371</v>
      </c>
      <c r="H57" s="78" t="s">
        <v>148</v>
      </c>
      <c r="I57" s="81" t="s">
        <v>792</v>
      </c>
      <c r="J57" s="81">
        <v>2</v>
      </c>
      <c r="K57" s="81">
        <v>29</v>
      </c>
      <c r="L57" s="81" t="s">
        <v>699</v>
      </c>
      <c r="M57" s="81" t="s">
        <v>795</v>
      </c>
      <c r="N57" s="81">
        <v>40</v>
      </c>
      <c r="O57" s="81" t="s">
        <v>489</v>
      </c>
      <c r="P57" s="78" t="s">
        <v>149</v>
      </c>
      <c r="Q57" s="81" t="s">
        <v>20</v>
      </c>
      <c r="R57" s="57" t="s">
        <v>555</v>
      </c>
      <c r="S57" s="57" t="str">
        <f t="shared" si="0"/>
        <v>982</v>
      </c>
      <c r="T57" s="57">
        <f t="shared" si="2"/>
        <v>982</v>
      </c>
      <c r="U57" s="75">
        <f t="shared" si="1"/>
        <v>1.01</v>
      </c>
      <c r="V57" s="2"/>
      <c r="W57" s="2"/>
      <c r="X57" s="2"/>
      <c r="Y57" s="2"/>
      <c r="Z57" s="2"/>
    </row>
    <row r="58" spans="1:26" ht="12" customHeight="1" x14ac:dyDescent="0.25">
      <c r="A58" s="80">
        <v>43103</v>
      </c>
      <c r="B58" s="81">
        <v>16400</v>
      </c>
      <c r="C58" s="81">
        <v>4115641</v>
      </c>
      <c r="D58" s="78">
        <v>1831603075</v>
      </c>
      <c r="E58" s="78">
        <v>209216200</v>
      </c>
      <c r="F58" s="81">
        <v>505230</v>
      </c>
      <c r="G58" s="81">
        <v>1564</v>
      </c>
      <c r="H58" s="78" t="s">
        <v>653</v>
      </c>
      <c r="I58" s="81" t="s">
        <v>792</v>
      </c>
      <c r="J58" s="81">
        <v>3</v>
      </c>
      <c r="K58" s="81">
        <v>23</v>
      </c>
      <c r="L58" s="81" t="s">
        <v>700</v>
      </c>
      <c r="M58" s="81" t="s">
        <v>795</v>
      </c>
      <c r="N58" s="81">
        <v>35</v>
      </c>
      <c r="O58" s="81" t="s">
        <v>489</v>
      </c>
      <c r="P58" s="78" t="s">
        <v>737</v>
      </c>
      <c r="Q58" s="81" t="s">
        <v>160</v>
      </c>
      <c r="R58" s="57" t="s">
        <v>556</v>
      </c>
      <c r="S58" s="57" t="str">
        <f t="shared" si="0"/>
        <v>985</v>
      </c>
      <c r="T58" s="57">
        <f t="shared" si="2"/>
        <v>985</v>
      </c>
      <c r="U58" s="75">
        <f t="shared" si="1"/>
        <v>1</v>
      </c>
      <c r="V58" s="2"/>
      <c r="W58" s="2"/>
      <c r="X58" s="2"/>
      <c r="Y58" s="2"/>
      <c r="Z58" s="2"/>
    </row>
    <row r="59" spans="1:26" ht="12" customHeight="1" x14ac:dyDescent="0.25">
      <c r="A59" s="80">
        <v>43103</v>
      </c>
      <c r="B59" s="81">
        <v>24400</v>
      </c>
      <c r="C59" s="81">
        <v>4115601</v>
      </c>
      <c r="D59" s="78">
        <v>1730693268</v>
      </c>
      <c r="E59" s="78">
        <v>209215900</v>
      </c>
      <c r="F59" s="81">
        <v>505240</v>
      </c>
      <c r="G59" s="81">
        <v>1560</v>
      </c>
      <c r="H59" s="78" t="s">
        <v>654</v>
      </c>
      <c r="I59" s="81" t="s">
        <v>792</v>
      </c>
      <c r="J59" s="81">
        <v>3</v>
      </c>
      <c r="K59" s="81">
        <v>18</v>
      </c>
      <c r="L59" s="81" t="s">
        <v>692</v>
      </c>
      <c r="M59" s="81" t="s">
        <v>795</v>
      </c>
      <c r="N59" s="81">
        <v>26</v>
      </c>
      <c r="O59" s="81" t="s">
        <v>489</v>
      </c>
      <c r="P59" s="78" t="s">
        <v>738</v>
      </c>
      <c r="Q59" s="81" t="s">
        <v>139</v>
      </c>
      <c r="R59" s="57" t="s">
        <v>557</v>
      </c>
      <c r="S59" s="57" t="str">
        <f t="shared" si="0"/>
        <v>983</v>
      </c>
      <c r="T59" s="57">
        <f t="shared" si="2"/>
        <v>983</v>
      </c>
      <c r="U59" s="75">
        <f t="shared" si="1"/>
        <v>1.01</v>
      </c>
      <c r="V59" s="2"/>
      <c r="W59" s="2"/>
      <c r="X59" s="2"/>
      <c r="Y59" s="2"/>
      <c r="Z59" s="2"/>
    </row>
    <row r="60" spans="1:26" ht="12" customHeight="1" x14ac:dyDescent="0.25">
      <c r="A60" s="80">
        <v>43103</v>
      </c>
      <c r="B60" s="81">
        <v>31590</v>
      </c>
      <c r="C60" s="81">
        <v>4205407</v>
      </c>
      <c r="D60" s="78">
        <v>1437233236</v>
      </c>
      <c r="E60" s="78">
        <v>101043300</v>
      </c>
      <c r="F60" s="81" t="s">
        <v>497</v>
      </c>
      <c r="G60" s="81">
        <v>54</v>
      </c>
      <c r="H60" s="78" t="s">
        <v>287</v>
      </c>
      <c r="I60" s="81" t="s">
        <v>793</v>
      </c>
      <c r="J60" s="81">
        <v>3</v>
      </c>
      <c r="K60" s="81">
        <v>5</v>
      </c>
      <c r="L60" s="81" t="s">
        <v>690</v>
      </c>
      <c r="M60" s="81" t="s">
        <v>795</v>
      </c>
      <c r="N60" s="81">
        <v>24</v>
      </c>
      <c r="O60" s="81" t="s">
        <v>492</v>
      </c>
      <c r="P60" s="78" t="s">
        <v>288</v>
      </c>
      <c r="Q60" s="81" t="s">
        <v>289</v>
      </c>
      <c r="R60" s="57" t="s">
        <v>558</v>
      </c>
      <c r="S60" s="57" t="str">
        <f t="shared" si="0"/>
        <v>983</v>
      </c>
      <c r="T60" s="57">
        <f t="shared" si="2"/>
        <v>983</v>
      </c>
      <c r="U60" s="75">
        <f t="shared" si="1"/>
        <v>1.01</v>
      </c>
      <c r="V60" s="2"/>
      <c r="W60" s="2"/>
      <c r="X60" s="2"/>
      <c r="Y60" s="2"/>
      <c r="Z60" s="2"/>
    </row>
    <row r="61" spans="1:26" ht="12" customHeight="1" x14ac:dyDescent="0.25">
      <c r="A61" s="80">
        <v>43103</v>
      </c>
      <c r="B61" s="81">
        <v>7700</v>
      </c>
      <c r="C61" s="81">
        <v>4141701</v>
      </c>
      <c r="D61" s="78">
        <v>1851396766</v>
      </c>
      <c r="E61" s="78">
        <v>102062700</v>
      </c>
      <c r="F61" s="81">
        <v>505416</v>
      </c>
      <c r="G61" s="81">
        <v>417</v>
      </c>
      <c r="H61" s="78" t="s">
        <v>82</v>
      </c>
      <c r="I61" s="81" t="s">
        <v>792</v>
      </c>
      <c r="J61" s="81">
        <v>2</v>
      </c>
      <c r="K61" s="81">
        <v>17</v>
      </c>
      <c r="L61" s="81" t="s">
        <v>683</v>
      </c>
      <c r="M61" s="81" t="s">
        <v>795</v>
      </c>
      <c r="N61" s="81">
        <v>32</v>
      </c>
      <c r="O61" s="81" t="s">
        <v>492</v>
      </c>
      <c r="P61" s="78" t="s">
        <v>83</v>
      </c>
      <c r="Q61" s="81" t="s">
        <v>3</v>
      </c>
      <c r="R61" s="57" t="s">
        <v>549</v>
      </c>
      <c r="S61" s="57" t="str">
        <f t="shared" si="0"/>
        <v>981</v>
      </c>
      <c r="T61" s="57">
        <f t="shared" si="2"/>
        <v>981</v>
      </c>
      <c r="U61" s="75">
        <f t="shared" si="1"/>
        <v>1.03</v>
      </c>
      <c r="V61" s="2"/>
      <c r="W61" s="2"/>
      <c r="X61" s="2"/>
      <c r="Y61" s="2"/>
      <c r="Z61" s="2"/>
    </row>
    <row r="62" spans="1:26" ht="12" customHeight="1" x14ac:dyDescent="0.25">
      <c r="A62" s="80">
        <v>43103</v>
      </c>
      <c r="B62" s="81">
        <v>13900</v>
      </c>
      <c r="C62" s="81">
        <v>4115651</v>
      </c>
      <c r="D62" s="78">
        <v>1164935995</v>
      </c>
      <c r="E62" s="78">
        <v>209215800</v>
      </c>
      <c r="F62" s="81">
        <v>505024</v>
      </c>
      <c r="G62" s="81">
        <v>1565</v>
      </c>
      <c r="H62" s="78" t="s">
        <v>655</v>
      </c>
      <c r="I62" s="81" t="s">
        <v>792</v>
      </c>
      <c r="J62" s="81">
        <v>1</v>
      </c>
      <c r="K62" s="81">
        <v>32</v>
      </c>
      <c r="L62" s="81" t="s">
        <v>30</v>
      </c>
      <c r="M62" s="81" t="s">
        <v>795</v>
      </c>
      <c r="N62" s="81">
        <v>3</v>
      </c>
      <c r="O62" s="81" t="s">
        <v>489</v>
      </c>
      <c r="P62" s="78" t="s">
        <v>739</v>
      </c>
      <c r="Q62" s="81" t="s">
        <v>30</v>
      </c>
      <c r="R62" s="57" t="s">
        <v>559</v>
      </c>
      <c r="S62" s="57" t="str">
        <f t="shared" si="0"/>
        <v>992</v>
      </c>
      <c r="T62" s="57">
        <f t="shared" si="2"/>
        <v>992</v>
      </c>
      <c r="U62" s="75">
        <f t="shared" si="1"/>
        <v>0.95</v>
      </c>
      <c r="V62" s="2"/>
      <c r="W62" s="2"/>
      <c r="X62" s="2"/>
      <c r="Y62" s="2"/>
      <c r="Z62" s="2"/>
    </row>
    <row r="63" spans="1:26" ht="12" customHeight="1" x14ac:dyDescent="0.25">
      <c r="A63" s="80">
        <v>43103</v>
      </c>
      <c r="B63" s="81">
        <v>21500</v>
      </c>
      <c r="C63" s="81">
        <v>4112256</v>
      </c>
      <c r="D63" s="78">
        <v>1104811207</v>
      </c>
      <c r="E63" s="78">
        <v>100242200</v>
      </c>
      <c r="F63" s="81">
        <v>505276</v>
      </c>
      <c r="G63" s="81">
        <v>1225</v>
      </c>
      <c r="H63" s="78" t="s">
        <v>224</v>
      </c>
      <c r="I63" s="81" t="s">
        <v>792</v>
      </c>
      <c r="J63" s="81">
        <v>3</v>
      </c>
      <c r="K63" s="81">
        <v>8</v>
      </c>
      <c r="L63" s="81" t="s">
        <v>686</v>
      </c>
      <c r="M63" s="81" t="s">
        <v>795</v>
      </c>
      <c r="N63" s="81">
        <v>19</v>
      </c>
      <c r="O63" s="81" t="s">
        <v>489</v>
      </c>
      <c r="P63" s="78" t="s">
        <v>225</v>
      </c>
      <c r="Q63" s="81" t="s">
        <v>60</v>
      </c>
      <c r="R63" s="57" t="s">
        <v>511</v>
      </c>
      <c r="S63" s="57" t="str">
        <f t="shared" si="0"/>
        <v>986</v>
      </c>
      <c r="T63" s="57">
        <f t="shared" si="2"/>
        <v>986</v>
      </c>
      <c r="U63" s="75">
        <f t="shared" si="1"/>
        <v>0.99</v>
      </c>
      <c r="V63" s="2"/>
      <c r="W63" s="2"/>
      <c r="X63" s="2"/>
      <c r="Y63" s="2"/>
      <c r="Z63" s="2"/>
    </row>
    <row r="64" spans="1:26" ht="12" customHeight="1" x14ac:dyDescent="0.25">
      <c r="A64" s="80">
        <v>43103</v>
      </c>
      <c r="B64" s="81">
        <v>13100</v>
      </c>
      <c r="C64" s="81">
        <v>4114377</v>
      </c>
      <c r="D64" s="78">
        <v>1093763393</v>
      </c>
      <c r="E64" s="78">
        <v>201572100</v>
      </c>
      <c r="F64" s="81">
        <v>505010</v>
      </c>
      <c r="G64" s="81">
        <v>1437</v>
      </c>
      <c r="H64" s="78" t="s">
        <v>135</v>
      </c>
      <c r="I64" s="81" t="s">
        <v>792</v>
      </c>
      <c r="J64" s="81">
        <v>1</v>
      </c>
      <c r="K64" s="81">
        <v>39</v>
      </c>
      <c r="L64" s="81" t="s">
        <v>32</v>
      </c>
      <c r="M64" s="81" t="s">
        <v>795</v>
      </c>
      <c r="N64" s="81">
        <v>14</v>
      </c>
      <c r="O64" s="81" t="s">
        <v>492</v>
      </c>
      <c r="P64" s="78" t="s">
        <v>136</v>
      </c>
      <c r="Q64" s="81" t="s">
        <v>32</v>
      </c>
      <c r="R64" s="57" t="s">
        <v>560</v>
      </c>
      <c r="S64" s="57" t="str">
        <f t="shared" si="0"/>
        <v>989</v>
      </c>
      <c r="T64" s="57">
        <f t="shared" si="2"/>
        <v>989</v>
      </c>
      <c r="U64" s="75">
        <f t="shared" si="1"/>
        <v>0.99</v>
      </c>
      <c r="V64" s="2"/>
      <c r="W64" s="2"/>
      <c r="X64" s="2"/>
      <c r="Y64" s="2"/>
      <c r="Z64" s="2"/>
    </row>
    <row r="65" spans="1:26" ht="12" customHeight="1" x14ac:dyDescent="0.25">
      <c r="A65" s="80">
        <v>43103</v>
      </c>
      <c r="B65" s="81">
        <v>3500</v>
      </c>
      <c r="C65" s="81">
        <v>4114229</v>
      </c>
      <c r="D65" s="78">
        <v>1396783809</v>
      </c>
      <c r="E65" s="78">
        <v>100942900</v>
      </c>
      <c r="F65" s="81">
        <v>505348</v>
      </c>
      <c r="G65" s="81">
        <v>1422</v>
      </c>
      <c r="H65" s="78" t="s">
        <v>36</v>
      </c>
      <c r="I65" s="81" t="s">
        <v>792</v>
      </c>
      <c r="J65" s="81">
        <v>1</v>
      </c>
      <c r="K65" s="81">
        <v>39</v>
      </c>
      <c r="L65" s="81" t="s">
        <v>32</v>
      </c>
      <c r="M65" s="81" t="s">
        <v>795</v>
      </c>
      <c r="N65" s="81">
        <v>14</v>
      </c>
      <c r="O65" s="81" t="s">
        <v>489</v>
      </c>
      <c r="P65" s="78" t="s">
        <v>37</v>
      </c>
      <c r="Q65" s="81" t="s">
        <v>32</v>
      </c>
      <c r="R65" s="57" t="s">
        <v>560</v>
      </c>
      <c r="S65" s="57" t="str">
        <f t="shared" si="0"/>
        <v>989</v>
      </c>
      <c r="T65" s="57">
        <f t="shared" si="2"/>
        <v>989</v>
      </c>
      <c r="U65" s="75">
        <f t="shared" si="1"/>
        <v>0.99</v>
      </c>
      <c r="V65" s="2"/>
      <c r="W65" s="2"/>
      <c r="X65" s="2"/>
      <c r="Y65" s="2"/>
      <c r="Z65" s="2"/>
    </row>
    <row r="66" spans="1:26" ht="12" customHeight="1" x14ac:dyDescent="0.25">
      <c r="A66" s="80">
        <v>43103</v>
      </c>
      <c r="B66" s="81">
        <v>8300</v>
      </c>
      <c r="C66" s="81">
        <v>4143301</v>
      </c>
      <c r="D66" s="78">
        <v>1437130218</v>
      </c>
      <c r="E66" s="78">
        <v>104418400</v>
      </c>
      <c r="F66" s="81">
        <v>505099</v>
      </c>
      <c r="G66" s="81">
        <v>433</v>
      </c>
      <c r="H66" s="78" t="s">
        <v>84</v>
      </c>
      <c r="I66" s="81" t="s">
        <v>792</v>
      </c>
      <c r="J66" s="81">
        <v>1</v>
      </c>
      <c r="K66" s="81">
        <v>32</v>
      </c>
      <c r="L66" s="81" t="s">
        <v>30</v>
      </c>
      <c r="M66" s="81" t="s">
        <v>795</v>
      </c>
      <c r="N66" s="81">
        <v>4</v>
      </c>
      <c r="O66" s="81" t="s">
        <v>489</v>
      </c>
      <c r="P66" s="78" t="s">
        <v>85</v>
      </c>
      <c r="Q66" s="81" t="s">
        <v>86</v>
      </c>
      <c r="R66" s="57" t="s">
        <v>561</v>
      </c>
      <c r="S66" s="57" t="str">
        <f t="shared" ref="S66:S129" si="3">LEFT(R66,3)</f>
        <v>990</v>
      </c>
      <c r="T66" s="57">
        <f t="shared" si="2"/>
        <v>990</v>
      </c>
      <c r="U66" s="75">
        <f t="shared" ref="U66:U129" si="4">VLOOKUP($T66,$W$3:$Y$17,3,FALSE)</f>
        <v>0.95</v>
      </c>
      <c r="V66" s="2"/>
      <c r="W66" s="2"/>
      <c r="X66" s="2"/>
      <c r="Y66" s="2"/>
      <c r="Z66" s="2"/>
    </row>
    <row r="67" spans="1:26" ht="12" customHeight="1" x14ac:dyDescent="0.25">
      <c r="A67" s="80">
        <v>43103</v>
      </c>
      <c r="B67" s="81">
        <v>9100</v>
      </c>
      <c r="C67" s="81">
        <v>4113569</v>
      </c>
      <c r="D67" s="78">
        <v>1194719450</v>
      </c>
      <c r="E67" s="78">
        <v>100449400</v>
      </c>
      <c r="F67" s="81">
        <v>505016</v>
      </c>
      <c r="G67" s="81">
        <v>1356</v>
      </c>
      <c r="H67" s="78" t="s">
        <v>92</v>
      </c>
      <c r="I67" s="81" t="s">
        <v>792</v>
      </c>
      <c r="J67" s="81">
        <v>3</v>
      </c>
      <c r="K67" s="81">
        <v>14</v>
      </c>
      <c r="L67" s="81" t="s">
        <v>701</v>
      </c>
      <c r="M67" s="81" t="s">
        <v>795</v>
      </c>
      <c r="N67" s="81">
        <v>19</v>
      </c>
      <c r="O67" s="81" t="s">
        <v>489</v>
      </c>
      <c r="P67" s="78" t="s">
        <v>93</v>
      </c>
      <c r="Q67" s="81" t="s">
        <v>94</v>
      </c>
      <c r="R67" s="57" t="s">
        <v>562</v>
      </c>
      <c r="S67" s="57" t="str">
        <f t="shared" si="3"/>
        <v>985</v>
      </c>
      <c r="T67" s="57">
        <f t="shared" ref="T67:T130" si="5">S67*1</f>
        <v>985</v>
      </c>
      <c r="U67" s="75">
        <f t="shared" si="4"/>
        <v>1</v>
      </c>
      <c r="V67" s="2"/>
      <c r="W67" s="2"/>
      <c r="X67" s="2"/>
      <c r="Y67" s="2"/>
      <c r="Z67" s="2"/>
    </row>
    <row r="68" spans="1:26" ht="12" customHeight="1" x14ac:dyDescent="0.25">
      <c r="A68" s="80">
        <v>43103</v>
      </c>
      <c r="B68" s="81">
        <v>35090</v>
      </c>
      <c r="C68" s="81">
        <v>4110763</v>
      </c>
      <c r="D68" s="78">
        <v>1881648061</v>
      </c>
      <c r="E68" s="78">
        <v>102126300</v>
      </c>
      <c r="F68" s="81">
        <v>505313</v>
      </c>
      <c r="G68" s="81">
        <v>1076</v>
      </c>
      <c r="H68" s="78" t="s">
        <v>309</v>
      </c>
      <c r="I68" s="81" t="s">
        <v>792</v>
      </c>
      <c r="J68" s="81">
        <v>2</v>
      </c>
      <c r="K68" s="81">
        <v>17</v>
      </c>
      <c r="L68" s="81" t="s">
        <v>683</v>
      </c>
      <c r="M68" s="81" t="s">
        <v>795</v>
      </c>
      <c r="N68" s="81">
        <v>30</v>
      </c>
      <c r="O68" s="81" t="s">
        <v>489</v>
      </c>
      <c r="P68" s="78" t="s">
        <v>310</v>
      </c>
      <c r="Q68" s="81" t="s">
        <v>163</v>
      </c>
      <c r="R68" s="57" t="s">
        <v>513</v>
      </c>
      <c r="S68" s="57" t="str">
        <f t="shared" si="3"/>
        <v>980</v>
      </c>
      <c r="T68" s="57">
        <f t="shared" si="5"/>
        <v>980</v>
      </c>
      <c r="U68" s="75">
        <f t="shared" si="4"/>
        <v>1.03</v>
      </c>
      <c r="V68" s="2"/>
      <c r="W68" s="2"/>
      <c r="X68" s="2"/>
      <c r="Y68" s="2"/>
      <c r="Z68" s="2"/>
    </row>
    <row r="69" spans="1:26" ht="12" customHeight="1" x14ac:dyDescent="0.25">
      <c r="A69" s="80">
        <v>43103</v>
      </c>
      <c r="B69" s="81">
        <v>22900</v>
      </c>
      <c r="C69" s="81">
        <v>4113098</v>
      </c>
      <c r="D69" s="78">
        <v>1932157641</v>
      </c>
      <c r="E69" s="78">
        <v>102250600</v>
      </c>
      <c r="F69" s="81">
        <v>505278</v>
      </c>
      <c r="G69" s="81">
        <v>1309</v>
      </c>
      <c r="H69" s="78" t="s">
        <v>231</v>
      </c>
      <c r="I69" s="81" t="s">
        <v>792</v>
      </c>
      <c r="J69" s="81">
        <v>2</v>
      </c>
      <c r="K69" s="81">
        <v>17</v>
      </c>
      <c r="L69" s="81" t="s">
        <v>683</v>
      </c>
      <c r="M69" s="81" t="s">
        <v>795</v>
      </c>
      <c r="N69" s="81">
        <v>32</v>
      </c>
      <c r="O69" s="81" t="s">
        <v>489</v>
      </c>
      <c r="P69" s="78" t="s">
        <v>232</v>
      </c>
      <c r="Q69" s="81" t="s">
        <v>3</v>
      </c>
      <c r="R69" s="57" t="s">
        <v>549</v>
      </c>
      <c r="S69" s="57" t="str">
        <f t="shared" si="3"/>
        <v>981</v>
      </c>
      <c r="T69" s="57">
        <f t="shared" si="5"/>
        <v>981</v>
      </c>
      <c r="U69" s="75">
        <f t="shared" si="4"/>
        <v>1.03</v>
      </c>
      <c r="V69" s="2"/>
      <c r="W69" s="2"/>
      <c r="X69" s="2"/>
      <c r="Y69" s="2"/>
      <c r="Z69" s="2"/>
    </row>
    <row r="70" spans="1:26" ht="12" customHeight="1" x14ac:dyDescent="0.25">
      <c r="A70" s="80">
        <v>43103</v>
      </c>
      <c r="B70" s="81">
        <v>14200</v>
      </c>
      <c r="C70" s="81">
        <v>4152708</v>
      </c>
      <c r="D70" s="78">
        <v>1417038605</v>
      </c>
      <c r="E70" s="78">
        <v>100983200</v>
      </c>
      <c r="F70" s="81">
        <v>505027</v>
      </c>
      <c r="G70" s="81">
        <v>527</v>
      </c>
      <c r="H70" s="78" t="s">
        <v>143</v>
      </c>
      <c r="I70" s="81" t="s">
        <v>792</v>
      </c>
      <c r="J70" s="81">
        <v>2</v>
      </c>
      <c r="K70" s="81">
        <v>17</v>
      </c>
      <c r="L70" s="81" t="s">
        <v>683</v>
      </c>
      <c r="M70" s="81" t="s">
        <v>795</v>
      </c>
      <c r="N70" s="81">
        <v>43</v>
      </c>
      <c r="O70" s="81" t="s">
        <v>493</v>
      </c>
      <c r="P70" s="78" t="s">
        <v>144</v>
      </c>
      <c r="Q70" s="81" t="s">
        <v>3</v>
      </c>
      <c r="R70" s="57" t="s">
        <v>542</v>
      </c>
      <c r="S70" s="57" t="str">
        <f t="shared" si="3"/>
        <v>981</v>
      </c>
      <c r="T70" s="57">
        <f t="shared" si="5"/>
        <v>981</v>
      </c>
      <c r="U70" s="75">
        <f t="shared" si="4"/>
        <v>1.03</v>
      </c>
      <c r="V70" s="2"/>
      <c r="W70" s="2"/>
      <c r="X70" s="2"/>
      <c r="Y70" s="2"/>
      <c r="Z70" s="2"/>
    </row>
    <row r="71" spans="1:26" ht="12" customHeight="1" x14ac:dyDescent="0.25">
      <c r="A71" s="80">
        <v>43103</v>
      </c>
      <c r="B71" s="81">
        <v>35030</v>
      </c>
      <c r="C71" s="81">
        <v>4113080</v>
      </c>
      <c r="D71" s="78">
        <v>1801896436</v>
      </c>
      <c r="E71" s="78">
        <v>101934200</v>
      </c>
      <c r="F71" s="81">
        <v>505326</v>
      </c>
      <c r="G71" s="81">
        <v>1308</v>
      </c>
      <c r="H71" s="78" t="s">
        <v>300</v>
      </c>
      <c r="I71" s="81" t="s">
        <v>792</v>
      </c>
      <c r="J71" s="81">
        <v>3</v>
      </c>
      <c r="K71" s="81">
        <v>27</v>
      </c>
      <c r="L71" s="81" t="s">
        <v>684</v>
      </c>
      <c r="M71" s="81" t="s">
        <v>795</v>
      </c>
      <c r="N71" s="81">
        <v>27</v>
      </c>
      <c r="O71" s="81" t="s">
        <v>489</v>
      </c>
      <c r="P71" s="78" t="s">
        <v>301</v>
      </c>
      <c r="Q71" s="81" t="s">
        <v>159</v>
      </c>
      <c r="R71" s="57" t="s">
        <v>518</v>
      </c>
      <c r="S71" s="57" t="str">
        <f t="shared" si="3"/>
        <v>984</v>
      </c>
      <c r="T71" s="57">
        <f t="shared" si="5"/>
        <v>984</v>
      </c>
      <c r="U71" s="75">
        <f t="shared" si="4"/>
        <v>1.01</v>
      </c>
      <c r="V71" s="2"/>
      <c r="W71" s="2"/>
      <c r="X71" s="2"/>
      <c r="Y71" s="2"/>
      <c r="Z71" s="2"/>
    </row>
    <row r="72" spans="1:26" ht="12" customHeight="1" x14ac:dyDescent="0.25">
      <c r="A72" s="80">
        <v>43103</v>
      </c>
      <c r="B72" s="81">
        <v>13800</v>
      </c>
      <c r="C72" s="81">
        <v>4114729</v>
      </c>
      <c r="D72" s="78">
        <v>1336134741</v>
      </c>
      <c r="E72" s="78">
        <v>203909700</v>
      </c>
      <c r="F72" s="81">
        <v>505140</v>
      </c>
      <c r="G72" s="81">
        <v>1472</v>
      </c>
      <c r="H72" s="78" t="s">
        <v>140</v>
      </c>
      <c r="I72" s="81" t="s">
        <v>792</v>
      </c>
      <c r="J72" s="81">
        <v>2</v>
      </c>
      <c r="K72" s="81">
        <v>37</v>
      </c>
      <c r="L72" s="81" t="s">
        <v>685</v>
      </c>
      <c r="M72" s="81" t="s">
        <v>795</v>
      </c>
      <c r="N72" s="81">
        <v>40</v>
      </c>
      <c r="O72" s="81" t="s">
        <v>489</v>
      </c>
      <c r="P72" s="78" t="s">
        <v>141</v>
      </c>
      <c r="Q72" s="81" t="s">
        <v>57</v>
      </c>
      <c r="R72" s="57" t="s">
        <v>563</v>
      </c>
      <c r="S72" s="57" t="str">
        <f t="shared" si="3"/>
        <v>982</v>
      </c>
      <c r="T72" s="57">
        <f t="shared" si="5"/>
        <v>982</v>
      </c>
      <c r="U72" s="75">
        <f t="shared" si="4"/>
        <v>1.01</v>
      </c>
      <c r="V72" s="2"/>
      <c r="W72" s="2"/>
      <c r="X72" s="2"/>
      <c r="Y72" s="2"/>
      <c r="Z72" s="2"/>
    </row>
    <row r="73" spans="1:26" ht="12" customHeight="1" x14ac:dyDescent="0.25">
      <c r="A73" s="80">
        <v>43103</v>
      </c>
      <c r="B73" s="81">
        <v>40120</v>
      </c>
      <c r="C73" s="81">
        <v>4110656</v>
      </c>
      <c r="D73" s="78">
        <v>1568429900</v>
      </c>
      <c r="E73" s="78">
        <v>101339500</v>
      </c>
      <c r="F73" s="81">
        <v>505377</v>
      </c>
      <c r="G73" s="81">
        <v>1065</v>
      </c>
      <c r="H73" s="78" t="s">
        <v>330</v>
      </c>
      <c r="I73" s="81" t="s">
        <v>792</v>
      </c>
      <c r="J73" s="81">
        <v>2</v>
      </c>
      <c r="K73" s="81">
        <v>17</v>
      </c>
      <c r="L73" s="81" t="s">
        <v>683</v>
      </c>
      <c r="M73" s="81" t="s">
        <v>795</v>
      </c>
      <c r="N73" s="81">
        <v>32</v>
      </c>
      <c r="O73" s="81" t="s">
        <v>489</v>
      </c>
      <c r="P73" s="78" t="s">
        <v>331</v>
      </c>
      <c r="Q73" s="81" t="s">
        <v>3</v>
      </c>
      <c r="R73" s="57" t="s">
        <v>549</v>
      </c>
      <c r="S73" s="57" t="str">
        <f t="shared" si="3"/>
        <v>981</v>
      </c>
      <c r="T73" s="57">
        <f t="shared" si="5"/>
        <v>981</v>
      </c>
      <c r="U73" s="75">
        <f t="shared" si="4"/>
        <v>1.03</v>
      </c>
      <c r="V73" s="2"/>
      <c r="W73" s="2"/>
      <c r="X73" s="2"/>
      <c r="Y73" s="2"/>
      <c r="Z73" s="2"/>
    </row>
    <row r="74" spans="1:26" ht="12" customHeight="1" x14ac:dyDescent="0.25">
      <c r="A74" s="80">
        <v>43103</v>
      </c>
      <c r="B74" s="81">
        <v>10500</v>
      </c>
      <c r="C74" s="81">
        <v>4114070</v>
      </c>
      <c r="D74" s="78">
        <v>1629265871</v>
      </c>
      <c r="E74" s="78">
        <v>105535700</v>
      </c>
      <c r="F74" s="81">
        <v>505004</v>
      </c>
      <c r="G74" s="81">
        <v>1407</v>
      </c>
      <c r="H74" s="78" t="s">
        <v>108</v>
      </c>
      <c r="I74" s="81" t="s">
        <v>792</v>
      </c>
      <c r="J74" s="81">
        <v>2</v>
      </c>
      <c r="K74" s="81">
        <v>17</v>
      </c>
      <c r="L74" s="81" t="s">
        <v>683</v>
      </c>
      <c r="M74" s="81" t="s">
        <v>795</v>
      </c>
      <c r="N74" s="81">
        <v>5</v>
      </c>
      <c r="O74" s="81" t="s">
        <v>489</v>
      </c>
      <c r="P74" s="78" t="s">
        <v>109</v>
      </c>
      <c r="Q74" s="81" t="s">
        <v>110</v>
      </c>
      <c r="R74" s="57" t="s">
        <v>564</v>
      </c>
      <c r="S74" s="57" t="str">
        <f t="shared" si="3"/>
        <v>980</v>
      </c>
      <c r="T74" s="57">
        <f t="shared" si="5"/>
        <v>980</v>
      </c>
      <c r="U74" s="75">
        <f t="shared" si="4"/>
        <v>1.03</v>
      </c>
      <c r="V74" s="2"/>
      <c r="W74" s="2"/>
      <c r="X74" s="2"/>
      <c r="Y74" s="2"/>
      <c r="Z74" s="2"/>
    </row>
    <row r="75" spans="1:26" ht="12" customHeight="1" x14ac:dyDescent="0.25">
      <c r="A75" s="80">
        <v>43103</v>
      </c>
      <c r="B75" s="81">
        <v>2300</v>
      </c>
      <c r="C75" s="81">
        <v>4114302</v>
      </c>
      <c r="D75" s="78">
        <v>1063407393</v>
      </c>
      <c r="E75" s="78">
        <v>100143600</v>
      </c>
      <c r="F75" s="81">
        <v>505465</v>
      </c>
      <c r="G75" s="81">
        <v>143</v>
      </c>
      <c r="H75" s="78" t="s">
        <v>21</v>
      </c>
      <c r="I75" s="81" t="s">
        <v>792</v>
      </c>
      <c r="J75" s="81">
        <v>2</v>
      </c>
      <c r="K75" s="81">
        <v>31</v>
      </c>
      <c r="L75" s="81" t="s">
        <v>22</v>
      </c>
      <c r="M75" s="81" t="s">
        <v>795</v>
      </c>
      <c r="N75" s="81">
        <v>10</v>
      </c>
      <c r="O75" s="81" t="s">
        <v>492</v>
      </c>
      <c r="P75" s="78" t="s">
        <v>23</v>
      </c>
      <c r="Q75" s="81" t="s">
        <v>24</v>
      </c>
      <c r="R75" s="57" t="s">
        <v>565</v>
      </c>
      <c r="S75" s="57" t="str">
        <f t="shared" si="3"/>
        <v>982</v>
      </c>
      <c r="T75" s="57">
        <f t="shared" si="5"/>
        <v>982</v>
      </c>
      <c r="U75" s="75">
        <f t="shared" si="4"/>
        <v>1.01</v>
      </c>
      <c r="V75" s="2"/>
      <c r="W75" s="2"/>
      <c r="X75" s="2"/>
      <c r="Y75" s="2"/>
      <c r="Z75" s="2"/>
    </row>
    <row r="76" spans="1:26" ht="12" customHeight="1" x14ac:dyDescent="0.25">
      <c r="A76" s="80">
        <v>43103</v>
      </c>
      <c r="B76" s="81">
        <v>19200</v>
      </c>
      <c r="C76" s="81">
        <v>4179701</v>
      </c>
      <c r="D76" s="78">
        <v>1891876306</v>
      </c>
      <c r="E76" s="78">
        <v>102164500</v>
      </c>
      <c r="F76" s="81">
        <v>505455</v>
      </c>
      <c r="G76" s="81">
        <v>797</v>
      </c>
      <c r="H76" s="78" t="s">
        <v>196</v>
      </c>
      <c r="I76" s="81" t="s">
        <v>792</v>
      </c>
      <c r="J76" s="81">
        <v>2</v>
      </c>
      <c r="K76" s="81">
        <v>17</v>
      </c>
      <c r="L76" s="81" t="s">
        <v>683</v>
      </c>
      <c r="M76" s="81" t="s">
        <v>795</v>
      </c>
      <c r="N76" s="81">
        <v>33</v>
      </c>
      <c r="O76" s="81" t="s">
        <v>492</v>
      </c>
      <c r="P76" s="78" t="s">
        <v>197</v>
      </c>
      <c r="Q76" s="81" t="s">
        <v>89</v>
      </c>
      <c r="R76" s="57" t="s">
        <v>566</v>
      </c>
      <c r="S76" s="57" t="str">
        <f t="shared" si="3"/>
        <v>981</v>
      </c>
      <c r="T76" s="57">
        <f t="shared" si="5"/>
        <v>981</v>
      </c>
      <c r="U76" s="75">
        <f t="shared" si="4"/>
        <v>1.03</v>
      </c>
      <c r="V76" s="2"/>
      <c r="W76" s="2"/>
      <c r="X76" s="2"/>
      <c r="Y76" s="2"/>
      <c r="Z76" s="2"/>
    </row>
    <row r="77" spans="1:26" ht="12" customHeight="1" x14ac:dyDescent="0.25">
      <c r="A77" s="80">
        <v>43103</v>
      </c>
      <c r="B77" s="81">
        <v>25200</v>
      </c>
      <c r="C77" s="81">
        <v>4167904</v>
      </c>
      <c r="D77" s="78">
        <v>1356339667</v>
      </c>
      <c r="E77" s="78">
        <v>100840800</v>
      </c>
      <c r="F77" s="81">
        <v>505438</v>
      </c>
      <c r="G77" s="81">
        <v>679</v>
      </c>
      <c r="H77" s="78" t="s">
        <v>498</v>
      </c>
      <c r="I77" s="81" t="s">
        <v>792</v>
      </c>
      <c r="J77" s="81">
        <v>2</v>
      </c>
      <c r="K77" s="81">
        <v>17</v>
      </c>
      <c r="L77" s="81" t="s">
        <v>683</v>
      </c>
      <c r="M77" s="81" t="s">
        <v>795</v>
      </c>
      <c r="N77" s="81">
        <v>37</v>
      </c>
      <c r="O77" s="81" t="s">
        <v>491</v>
      </c>
      <c r="P77" s="78" t="s">
        <v>252</v>
      </c>
      <c r="Q77" s="81" t="s">
        <v>3</v>
      </c>
      <c r="R77" s="57" t="s">
        <v>567</v>
      </c>
      <c r="S77" s="57" t="str">
        <f t="shared" si="3"/>
        <v>981</v>
      </c>
      <c r="T77" s="57">
        <f t="shared" si="5"/>
        <v>981</v>
      </c>
      <c r="U77" s="75">
        <f t="shared" si="4"/>
        <v>1.03</v>
      </c>
      <c r="V77" s="2"/>
      <c r="W77" s="2"/>
      <c r="X77" s="2"/>
      <c r="Y77" s="2"/>
      <c r="Z77" s="2"/>
    </row>
    <row r="78" spans="1:26" ht="12" customHeight="1" x14ac:dyDescent="0.25">
      <c r="A78" s="80">
        <v>43103</v>
      </c>
      <c r="B78" s="81">
        <v>3600</v>
      </c>
      <c r="C78" s="81">
        <v>4124103</v>
      </c>
      <c r="D78" s="78">
        <v>1619934999</v>
      </c>
      <c r="E78" s="78">
        <v>101474400</v>
      </c>
      <c r="F78" s="81">
        <v>505466</v>
      </c>
      <c r="G78" s="81">
        <v>241</v>
      </c>
      <c r="H78" s="78" t="s">
        <v>39</v>
      </c>
      <c r="I78" s="81" t="s">
        <v>792</v>
      </c>
      <c r="J78" s="81">
        <v>2</v>
      </c>
      <c r="K78" s="81">
        <v>17</v>
      </c>
      <c r="L78" s="81" t="s">
        <v>683</v>
      </c>
      <c r="M78" s="81" t="s">
        <v>795</v>
      </c>
      <c r="N78" s="81">
        <v>34</v>
      </c>
      <c r="O78" s="81" t="s">
        <v>492</v>
      </c>
      <c r="P78" s="78" t="s">
        <v>40</v>
      </c>
      <c r="Q78" s="81" t="s">
        <v>3</v>
      </c>
      <c r="R78" s="57" t="s">
        <v>568</v>
      </c>
      <c r="S78" s="57" t="str">
        <f t="shared" si="3"/>
        <v>981</v>
      </c>
      <c r="T78" s="57">
        <f t="shared" si="5"/>
        <v>981</v>
      </c>
      <c r="U78" s="75">
        <f t="shared" si="4"/>
        <v>1.03</v>
      </c>
      <c r="V78" s="2"/>
      <c r="W78" s="2"/>
      <c r="X78" s="2"/>
      <c r="Y78" s="2"/>
      <c r="Z78" s="2"/>
    </row>
    <row r="79" spans="1:26" ht="12" customHeight="1" x14ac:dyDescent="0.25">
      <c r="A79" s="80">
        <v>43103</v>
      </c>
      <c r="B79" s="81">
        <v>40540</v>
      </c>
      <c r="C79" s="81">
        <v>4112215</v>
      </c>
      <c r="D79" s="78">
        <v>1366441834</v>
      </c>
      <c r="E79" s="78">
        <v>100864200</v>
      </c>
      <c r="F79" s="81">
        <v>505453</v>
      </c>
      <c r="G79" s="81">
        <v>1221</v>
      </c>
      <c r="H79" s="78" t="s">
        <v>362</v>
      </c>
      <c r="I79" s="81" t="s">
        <v>792</v>
      </c>
      <c r="J79" s="81">
        <v>2</v>
      </c>
      <c r="K79" s="81">
        <v>17</v>
      </c>
      <c r="L79" s="81" t="s">
        <v>683</v>
      </c>
      <c r="M79" s="81" t="s">
        <v>795</v>
      </c>
      <c r="N79" s="81">
        <v>37</v>
      </c>
      <c r="O79" s="81" t="s">
        <v>492</v>
      </c>
      <c r="P79" s="78" t="s">
        <v>363</v>
      </c>
      <c r="Q79" s="81" t="s">
        <v>3</v>
      </c>
      <c r="R79" s="57" t="s">
        <v>535</v>
      </c>
      <c r="S79" s="57" t="str">
        <f t="shared" si="3"/>
        <v>981</v>
      </c>
      <c r="T79" s="57">
        <f t="shared" si="5"/>
        <v>981</v>
      </c>
      <c r="U79" s="75">
        <f t="shared" si="4"/>
        <v>1.03</v>
      </c>
      <c r="V79" s="2"/>
      <c r="W79" s="2"/>
      <c r="X79" s="2"/>
      <c r="Y79" s="2"/>
      <c r="Z79" s="2"/>
    </row>
    <row r="80" spans="1:26" ht="12" customHeight="1" x14ac:dyDescent="0.25">
      <c r="A80" s="80">
        <v>43103</v>
      </c>
      <c r="B80" s="81">
        <v>10800</v>
      </c>
      <c r="C80" s="81">
        <v>4115061</v>
      </c>
      <c r="D80" s="78">
        <v>1568402295</v>
      </c>
      <c r="E80" s="78">
        <v>101335500</v>
      </c>
      <c r="F80" s="81">
        <v>505261</v>
      </c>
      <c r="G80" s="81">
        <v>1506</v>
      </c>
      <c r="H80" s="78" t="s">
        <v>111</v>
      </c>
      <c r="I80" s="81" t="s">
        <v>792</v>
      </c>
      <c r="J80" s="81">
        <v>1</v>
      </c>
      <c r="K80" s="81">
        <v>13</v>
      </c>
      <c r="L80" s="81" t="s">
        <v>697</v>
      </c>
      <c r="M80" s="81" t="s">
        <v>795</v>
      </c>
      <c r="N80" s="81">
        <v>13</v>
      </c>
      <c r="O80" s="81" t="s">
        <v>489</v>
      </c>
      <c r="P80" s="78" t="s">
        <v>112</v>
      </c>
      <c r="Q80" s="81" t="s">
        <v>113</v>
      </c>
      <c r="R80" s="57" t="s">
        <v>541</v>
      </c>
      <c r="S80" s="57" t="str">
        <f t="shared" si="3"/>
        <v>988</v>
      </c>
      <c r="T80" s="57">
        <f t="shared" si="5"/>
        <v>988</v>
      </c>
      <c r="U80" s="75">
        <f t="shared" si="4"/>
        <v>0.95</v>
      </c>
      <c r="V80" s="2"/>
      <c r="W80" s="2"/>
      <c r="X80" s="2"/>
      <c r="Y80" s="2"/>
      <c r="Z80" s="2"/>
    </row>
    <row r="81" spans="1:26" ht="12" customHeight="1" x14ac:dyDescent="0.25">
      <c r="A81" s="80">
        <v>43103</v>
      </c>
      <c r="B81" s="81">
        <v>40750</v>
      </c>
      <c r="C81" s="81">
        <v>4113726</v>
      </c>
      <c r="D81" s="78">
        <v>1275501009</v>
      </c>
      <c r="E81" s="78">
        <v>100885500</v>
      </c>
      <c r="F81" s="81">
        <v>505086</v>
      </c>
      <c r="G81" s="81">
        <v>1372</v>
      </c>
      <c r="H81" s="78" t="s">
        <v>383</v>
      </c>
      <c r="I81" s="81" t="s">
        <v>792</v>
      </c>
      <c r="J81" s="81">
        <v>1</v>
      </c>
      <c r="K81" s="81">
        <v>39</v>
      </c>
      <c r="L81" s="81" t="s">
        <v>32</v>
      </c>
      <c r="M81" s="81" t="s">
        <v>795</v>
      </c>
      <c r="N81" s="81">
        <v>14</v>
      </c>
      <c r="O81" s="81" t="s">
        <v>489</v>
      </c>
      <c r="P81" s="78" t="s">
        <v>384</v>
      </c>
      <c r="Q81" s="81" t="s">
        <v>32</v>
      </c>
      <c r="R81" s="57" t="s">
        <v>560</v>
      </c>
      <c r="S81" s="57" t="str">
        <f t="shared" si="3"/>
        <v>989</v>
      </c>
      <c r="T81" s="57">
        <f t="shared" si="5"/>
        <v>989</v>
      </c>
      <c r="U81" s="75">
        <f t="shared" si="4"/>
        <v>0.99</v>
      </c>
      <c r="V81" s="2"/>
      <c r="W81" s="2"/>
      <c r="X81" s="2"/>
      <c r="Y81" s="2"/>
      <c r="Z81" s="2"/>
    </row>
    <row r="82" spans="1:26" ht="12" customHeight="1" x14ac:dyDescent="0.25">
      <c r="A82" s="80">
        <v>43103</v>
      </c>
      <c r="B82" s="81">
        <v>41112</v>
      </c>
      <c r="C82" s="81">
        <v>4115511</v>
      </c>
      <c r="D82" s="78">
        <v>1225517912</v>
      </c>
      <c r="E82" s="78">
        <v>208557700</v>
      </c>
      <c r="F82" s="81">
        <v>505528</v>
      </c>
      <c r="G82" s="81">
        <v>1551</v>
      </c>
      <c r="H82" s="78" t="s">
        <v>656</v>
      </c>
      <c r="I82" s="81" t="s">
        <v>792</v>
      </c>
      <c r="J82" s="81">
        <v>2</v>
      </c>
      <c r="K82" s="81">
        <v>17</v>
      </c>
      <c r="L82" s="81" t="s">
        <v>683</v>
      </c>
      <c r="M82" s="81" t="s">
        <v>795</v>
      </c>
      <c r="N82" s="81">
        <v>47</v>
      </c>
      <c r="O82" s="81" t="s">
        <v>772</v>
      </c>
      <c r="P82" s="78" t="s">
        <v>740</v>
      </c>
      <c r="Q82" s="81" t="s">
        <v>49</v>
      </c>
      <c r="R82" s="57" t="s">
        <v>569</v>
      </c>
      <c r="S82" s="57" t="str">
        <f t="shared" si="3"/>
        <v>980</v>
      </c>
      <c r="T82" s="57">
        <f t="shared" si="5"/>
        <v>980</v>
      </c>
      <c r="U82" s="75">
        <f t="shared" si="4"/>
        <v>1.03</v>
      </c>
      <c r="V82" s="2"/>
      <c r="W82" s="2"/>
      <c r="X82" s="2"/>
      <c r="Y82" s="2"/>
      <c r="Z82" s="2"/>
    </row>
    <row r="83" spans="1:26" ht="12" customHeight="1" x14ac:dyDescent="0.25">
      <c r="A83" s="80">
        <v>43103</v>
      </c>
      <c r="B83" s="81">
        <v>16500</v>
      </c>
      <c r="C83" s="81">
        <v>4111076</v>
      </c>
      <c r="D83" s="78">
        <v>1841246659</v>
      </c>
      <c r="E83" s="78">
        <v>102027500</v>
      </c>
      <c r="F83" s="81">
        <v>505188</v>
      </c>
      <c r="G83" s="81">
        <v>1107</v>
      </c>
      <c r="H83" s="78" t="s">
        <v>161</v>
      </c>
      <c r="I83" s="81" t="s">
        <v>792</v>
      </c>
      <c r="J83" s="81">
        <v>2</v>
      </c>
      <c r="K83" s="81">
        <v>17</v>
      </c>
      <c r="L83" s="81" t="s">
        <v>683</v>
      </c>
      <c r="M83" s="81" t="s">
        <v>795</v>
      </c>
      <c r="N83" s="81">
        <v>30</v>
      </c>
      <c r="O83" s="81" t="s">
        <v>489</v>
      </c>
      <c r="P83" s="78" t="s">
        <v>162</v>
      </c>
      <c r="Q83" s="81" t="s">
        <v>163</v>
      </c>
      <c r="R83" s="57" t="s">
        <v>513</v>
      </c>
      <c r="S83" s="57" t="str">
        <f t="shared" si="3"/>
        <v>980</v>
      </c>
      <c r="T83" s="57">
        <f t="shared" si="5"/>
        <v>980</v>
      </c>
      <c r="U83" s="75">
        <f t="shared" si="4"/>
        <v>1.03</v>
      </c>
      <c r="V83" s="2"/>
      <c r="W83" s="2"/>
      <c r="X83" s="2"/>
      <c r="Y83" s="2"/>
      <c r="Z83" s="2"/>
    </row>
    <row r="84" spans="1:26" ht="12" customHeight="1" x14ac:dyDescent="0.25">
      <c r="A84" s="80">
        <v>43103</v>
      </c>
      <c r="B84" s="81">
        <v>20400</v>
      </c>
      <c r="C84" s="81">
        <v>4113817</v>
      </c>
      <c r="D84" s="78">
        <v>1679527899</v>
      </c>
      <c r="E84" s="78">
        <v>101604900</v>
      </c>
      <c r="F84" s="81">
        <v>505080</v>
      </c>
      <c r="G84" s="81">
        <v>1381</v>
      </c>
      <c r="H84" s="78" t="s">
        <v>210</v>
      </c>
      <c r="I84" s="81" t="s">
        <v>792</v>
      </c>
      <c r="J84" s="81">
        <v>1</v>
      </c>
      <c r="K84" s="81">
        <v>3</v>
      </c>
      <c r="L84" s="81" t="s">
        <v>702</v>
      </c>
      <c r="M84" s="81" t="s">
        <v>795</v>
      </c>
      <c r="N84" s="81">
        <v>8</v>
      </c>
      <c r="O84" s="81" t="s">
        <v>489</v>
      </c>
      <c r="P84" s="78" t="s">
        <v>211</v>
      </c>
      <c r="Q84" s="81" t="s">
        <v>212</v>
      </c>
      <c r="R84" s="57" t="s">
        <v>570</v>
      </c>
      <c r="S84" s="57" t="str">
        <f t="shared" si="3"/>
        <v>993</v>
      </c>
      <c r="T84" s="57">
        <f t="shared" si="5"/>
        <v>993</v>
      </c>
      <c r="U84" s="75">
        <f t="shared" si="4"/>
        <v>0.98</v>
      </c>
      <c r="V84" s="2"/>
      <c r="W84" s="2"/>
      <c r="X84" s="2"/>
      <c r="Y84" s="2"/>
      <c r="Z84" s="2"/>
    </row>
    <row r="85" spans="1:26" ht="12" customHeight="1" x14ac:dyDescent="0.25">
      <c r="A85" s="80">
        <v>43103</v>
      </c>
      <c r="B85" s="81">
        <v>19100</v>
      </c>
      <c r="C85" s="81">
        <v>4114195</v>
      </c>
      <c r="D85" s="78">
        <v>1831342294</v>
      </c>
      <c r="E85" s="78">
        <v>109292600</v>
      </c>
      <c r="F85" s="81">
        <v>505334</v>
      </c>
      <c r="G85" s="81">
        <v>1419</v>
      </c>
      <c r="H85" s="78" t="s">
        <v>193</v>
      </c>
      <c r="I85" s="81" t="s">
        <v>792</v>
      </c>
      <c r="J85" s="81">
        <v>2</v>
      </c>
      <c r="K85" s="81">
        <v>17</v>
      </c>
      <c r="L85" s="81" t="s">
        <v>683</v>
      </c>
      <c r="M85" s="81" t="s">
        <v>795</v>
      </c>
      <c r="N85" s="81">
        <v>45</v>
      </c>
      <c r="O85" s="81" t="s">
        <v>489</v>
      </c>
      <c r="P85" s="78" t="s">
        <v>194</v>
      </c>
      <c r="Q85" s="81" t="s">
        <v>195</v>
      </c>
      <c r="R85" s="57" t="s">
        <v>571</v>
      </c>
      <c r="S85" s="57" t="str">
        <f t="shared" si="3"/>
        <v>980</v>
      </c>
      <c r="T85" s="57">
        <f t="shared" si="5"/>
        <v>980</v>
      </c>
      <c r="U85" s="75">
        <f t="shared" si="4"/>
        <v>1.03</v>
      </c>
      <c r="V85" s="2"/>
      <c r="W85" s="2"/>
      <c r="X85" s="2"/>
      <c r="Y85" s="2"/>
      <c r="Z85" s="2"/>
    </row>
    <row r="86" spans="1:26" ht="12" customHeight="1" x14ac:dyDescent="0.25">
      <c r="A86" s="80">
        <v>43103</v>
      </c>
      <c r="B86" s="81">
        <v>11400</v>
      </c>
      <c r="C86" s="81">
        <v>4113932</v>
      </c>
      <c r="D86" s="78">
        <v>1356395545</v>
      </c>
      <c r="E86" s="78">
        <v>102534400</v>
      </c>
      <c r="F86" s="81">
        <v>505272</v>
      </c>
      <c r="G86" s="81">
        <v>1393</v>
      </c>
      <c r="H86" s="78" t="s">
        <v>114</v>
      </c>
      <c r="I86" s="81" t="s">
        <v>792</v>
      </c>
      <c r="J86" s="81">
        <v>2</v>
      </c>
      <c r="K86" s="81">
        <v>29</v>
      </c>
      <c r="L86" s="81" t="s">
        <v>699</v>
      </c>
      <c r="M86" s="81" t="s">
        <v>795</v>
      </c>
      <c r="N86" s="81">
        <v>10</v>
      </c>
      <c r="O86" s="81" t="s">
        <v>489</v>
      </c>
      <c r="P86" s="78" t="s">
        <v>115</v>
      </c>
      <c r="Q86" s="81" t="s">
        <v>116</v>
      </c>
      <c r="R86" s="57" t="s">
        <v>572</v>
      </c>
      <c r="S86" s="57" t="str">
        <f t="shared" si="3"/>
        <v>982</v>
      </c>
      <c r="T86" s="57">
        <f t="shared" si="5"/>
        <v>982</v>
      </c>
      <c r="U86" s="75">
        <f t="shared" si="4"/>
        <v>1.01</v>
      </c>
      <c r="V86" s="2"/>
      <c r="W86" s="2"/>
      <c r="X86" s="2"/>
      <c r="Y86" s="2"/>
      <c r="Z86" s="2"/>
    </row>
    <row r="87" spans="1:26" ht="12" customHeight="1" x14ac:dyDescent="0.25">
      <c r="A87" s="80">
        <v>43103</v>
      </c>
      <c r="B87" s="81">
        <v>20900</v>
      </c>
      <c r="C87" s="81">
        <v>4114187</v>
      </c>
      <c r="D87" s="78">
        <v>1750534939</v>
      </c>
      <c r="E87" s="78">
        <v>109259600</v>
      </c>
      <c r="F87" s="81">
        <v>505210</v>
      </c>
      <c r="G87" s="81">
        <v>1418</v>
      </c>
      <c r="H87" s="78" t="s">
        <v>218</v>
      </c>
      <c r="I87" s="81" t="s">
        <v>792</v>
      </c>
      <c r="J87" s="81">
        <v>3</v>
      </c>
      <c r="K87" s="81">
        <v>18</v>
      </c>
      <c r="L87" s="81" t="s">
        <v>692</v>
      </c>
      <c r="M87" s="81" t="s">
        <v>795</v>
      </c>
      <c r="N87" s="81">
        <v>26</v>
      </c>
      <c r="O87" s="81" t="s">
        <v>489</v>
      </c>
      <c r="P87" s="78" t="s">
        <v>219</v>
      </c>
      <c r="Q87" s="81" t="s">
        <v>187</v>
      </c>
      <c r="R87" s="57" t="s">
        <v>573</v>
      </c>
      <c r="S87" s="57" t="str">
        <f t="shared" si="3"/>
        <v>983</v>
      </c>
      <c r="T87" s="57">
        <f t="shared" si="5"/>
        <v>983</v>
      </c>
      <c r="U87" s="75">
        <f t="shared" si="4"/>
        <v>1.01</v>
      </c>
      <c r="V87" s="2"/>
      <c r="W87" s="2"/>
      <c r="X87" s="2"/>
      <c r="Y87" s="2"/>
      <c r="Z87" s="2"/>
    </row>
    <row r="88" spans="1:26" ht="12" customHeight="1" x14ac:dyDescent="0.25">
      <c r="A88" s="80">
        <v>43103</v>
      </c>
      <c r="B88" s="81">
        <v>5900</v>
      </c>
      <c r="C88" s="81">
        <v>4111969</v>
      </c>
      <c r="D88" s="78">
        <v>1316991540</v>
      </c>
      <c r="E88" s="78">
        <v>104371300</v>
      </c>
      <c r="F88" s="81">
        <v>505306</v>
      </c>
      <c r="G88" s="81">
        <v>1196</v>
      </c>
      <c r="H88" s="78" t="s">
        <v>67</v>
      </c>
      <c r="I88" s="81" t="s">
        <v>792</v>
      </c>
      <c r="J88" s="81">
        <v>3</v>
      </c>
      <c r="K88" s="81">
        <v>16</v>
      </c>
      <c r="L88" s="81" t="s">
        <v>703</v>
      </c>
      <c r="M88" s="81" t="s">
        <v>12</v>
      </c>
      <c r="N88" s="81">
        <v>24</v>
      </c>
      <c r="O88" s="81" t="s">
        <v>489</v>
      </c>
      <c r="P88" s="78" t="s">
        <v>68</v>
      </c>
      <c r="Q88" s="81" t="s">
        <v>69</v>
      </c>
      <c r="R88" s="57" t="s">
        <v>574</v>
      </c>
      <c r="S88" s="57" t="str">
        <f t="shared" si="3"/>
        <v>983</v>
      </c>
      <c r="T88" s="57">
        <f t="shared" si="5"/>
        <v>983</v>
      </c>
      <c r="U88" s="75">
        <f t="shared" si="4"/>
        <v>1.01</v>
      </c>
      <c r="V88" s="2"/>
      <c r="W88" s="2"/>
      <c r="X88" s="2"/>
      <c r="Y88" s="2"/>
      <c r="Z88" s="2"/>
    </row>
    <row r="89" spans="1:26" ht="12" customHeight="1" x14ac:dyDescent="0.25">
      <c r="A89" s="80">
        <v>43103</v>
      </c>
      <c r="B89" s="81">
        <v>14600</v>
      </c>
      <c r="C89" s="81">
        <v>4113874</v>
      </c>
      <c r="D89" s="78">
        <v>1508811183</v>
      </c>
      <c r="E89" s="78">
        <v>101197000</v>
      </c>
      <c r="F89" s="81">
        <v>505324</v>
      </c>
      <c r="G89" s="81">
        <v>1387</v>
      </c>
      <c r="H89" s="78" t="s">
        <v>145</v>
      </c>
      <c r="I89" s="81" t="s">
        <v>792</v>
      </c>
      <c r="J89" s="81">
        <v>3</v>
      </c>
      <c r="K89" s="81">
        <v>27</v>
      </c>
      <c r="L89" s="81" t="s">
        <v>684</v>
      </c>
      <c r="M89" s="81" t="s">
        <v>795</v>
      </c>
      <c r="N89" s="81">
        <v>25</v>
      </c>
      <c r="O89" s="81" t="s">
        <v>489</v>
      </c>
      <c r="P89" s="78" t="s">
        <v>146</v>
      </c>
      <c r="Q89" s="81" t="s">
        <v>147</v>
      </c>
      <c r="R89" s="57" t="s">
        <v>575</v>
      </c>
      <c r="S89" s="57" t="str">
        <f t="shared" si="3"/>
        <v>983</v>
      </c>
      <c r="T89" s="57">
        <f t="shared" si="5"/>
        <v>983</v>
      </c>
      <c r="U89" s="75">
        <f t="shared" si="4"/>
        <v>1.01</v>
      </c>
      <c r="V89" s="2"/>
      <c r="W89" s="2"/>
      <c r="X89" s="2"/>
      <c r="Y89" s="2"/>
      <c r="Z89" s="2"/>
    </row>
    <row r="90" spans="1:26" ht="12" customHeight="1" x14ac:dyDescent="0.25">
      <c r="A90" s="80">
        <v>43103</v>
      </c>
      <c r="B90" s="81">
        <v>20500</v>
      </c>
      <c r="C90" s="81">
        <v>4113833</v>
      </c>
      <c r="D90" s="78">
        <v>1578518593</v>
      </c>
      <c r="E90" s="78">
        <v>101361500</v>
      </c>
      <c r="F90" s="81">
        <v>505070</v>
      </c>
      <c r="G90" s="81">
        <v>1383</v>
      </c>
      <c r="H90" s="78" t="s">
        <v>213</v>
      </c>
      <c r="I90" s="81" t="s">
        <v>792</v>
      </c>
      <c r="J90" s="81">
        <v>1</v>
      </c>
      <c r="K90" s="81">
        <v>3</v>
      </c>
      <c r="L90" s="81" t="s">
        <v>702</v>
      </c>
      <c r="M90" s="81" t="s">
        <v>795</v>
      </c>
      <c r="N90" s="81">
        <v>8</v>
      </c>
      <c r="O90" s="81" t="s">
        <v>489</v>
      </c>
      <c r="P90" s="78" t="s">
        <v>214</v>
      </c>
      <c r="Q90" s="81" t="s">
        <v>215</v>
      </c>
      <c r="R90" s="57" t="s">
        <v>576</v>
      </c>
      <c r="S90" s="57" t="str">
        <f t="shared" si="3"/>
        <v>993</v>
      </c>
      <c r="T90" s="57">
        <f t="shared" si="5"/>
        <v>993</v>
      </c>
      <c r="U90" s="75">
        <f t="shared" si="4"/>
        <v>0.98</v>
      </c>
      <c r="V90" s="2"/>
      <c r="W90" s="2"/>
      <c r="X90" s="2"/>
      <c r="Y90" s="2"/>
      <c r="Z90" s="2"/>
    </row>
    <row r="91" spans="1:26" ht="12" customHeight="1" x14ac:dyDescent="0.25">
      <c r="A91" s="80">
        <v>43103</v>
      </c>
      <c r="B91" s="81">
        <v>18400</v>
      </c>
      <c r="C91" s="81">
        <v>4113882</v>
      </c>
      <c r="D91" s="78">
        <v>1790730091</v>
      </c>
      <c r="E91" s="78">
        <v>101899100</v>
      </c>
      <c r="F91" s="81">
        <v>505318</v>
      </c>
      <c r="G91" s="81">
        <v>1388</v>
      </c>
      <c r="H91" s="78" t="s">
        <v>180</v>
      </c>
      <c r="I91" s="81" t="s">
        <v>792</v>
      </c>
      <c r="J91" s="81">
        <v>2</v>
      </c>
      <c r="K91" s="81">
        <v>29</v>
      </c>
      <c r="L91" s="81" t="s">
        <v>699</v>
      </c>
      <c r="M91" s="81" t="s">
        <v>795</v>
      </c>
      <c r="N91" s="81">
        <v>39</v>
      </c>
      <c r="O91" s="81" t="s">
        <v>489</v>
      </c>
      <c r="P91" s="78" t="s">
        <v>181</v>
      </c>
      <c r="Q91" s="81" t="s">
        <v>182</v>
      </c>
      <c r="R91" s="57" t="s">
        <v>577</v>
      </c>
      <c r="S91" s="57" t="str">
        <f t="shared" si="3"/>
        <v>982</v>
      </c>
      <c r="T91" s="57">
        <f t="shared" si="5"/>
        <v>982</v>
      </c>
      <c r="U91" s="75">
        <f t="shared" si="4"/>
        <v>1.01</v>
      </c>
      <c r="V91" s="2"/>
      <c r="W91" s="2"/>
      <c r="X91" s="2"/>
      <c r="Y91" s="2"/>
      <c r="Z91" s="2"/>
    </row>
    <row r="92" spans="1:26" ht="12" customHeight="1" x14ac:dyDescent="0.25">
      <c r="A92" s="80">
        <v>43103</v>
      </c>
      <c r="B92" s="81">
        <v>40370</v>
      </c>
      <c r="C92" s="81">
        <v>4115291</v>
      </c>
      <c r="D92" s="78">
        <v>1790160604</v>
      </c>
      <c r="E92" s="78">
        <v>205000900</v>
      </c>
      <c r="F92" s="81">
        <v>505485</v>
      </c>
      <c r="G92" s="81">
        <v>1529</v>
      </c>
      <c r="H92" s="78" t="s">
        <v>353</v>
      </c>
      <c r="I92" s="81" t="s">
        <v>792</v>
      </c>
      <c r="J92" s="81">
        <v>3</v>
      </c>
      <c r="K92" s="81">
        <v>27</v>
      </c>
      <c r="L92" s="81" t="s">
        <v>684</v>
      </c>
      <c r="M92" s="81" t="s">
        <v>795</v>
      </c>
      <c r="N92" s="81">
        <v>25</v>
      </c>
      <c r="O92" s="81" t="s">
        <v>489</v>
      </c>
      <c r="P92" s="78" t="s">
        <v>354</v>
      </c>
      <c r="Q92" s="81" t="s">
        <v>147</v>
      </c>
      <c r="R92" s="57" t="s">
        <v>575</v>
      </c>
      <c r="S92" s="57" t="str">
        <f t="shared" si="3"/>
        <v>983</v>
      </c>
      <c r="T92" s="57">
        <f t="shared" si="5"/>
        <v>983</v>
      </c>
      <c r="U92" s="75">
        <f t="shared" si="4"/>
        <v>1.01</v>
      </c>
      <c r="V92" s="2"/>
      <c r="W92" s="2"/>
      <c r="X92" s="2"/>
      <c r="Y92" s="2"/>
      <c r="Z92" s="2"/>
    </row>
    <row r="93" spans="1:26" ht="12" customHeight="1" x14ac:dyDescent="0.25">
      <c r="A93" s="80">
        <v>43103</v>
      </c>
      <c r="B93" s="81">
        <v>7600</v>
      </c>
      <c r="C93" s="81">
        <v>4114788</v>
      </c>
      <c r="D93" s="78">
        <v>1760439467</v>
      </c>
      <c r="E93" s="78">
        <v>101830100</v>
      </c>
      <c r="F93" s="81">
        <v>505434</v>
      </c>
      <c r="G93" s="81">
        <v>1478</v>
      </c>
      <c r="H93" s="78" t="s">
        <v>499</v>
      </c>
      <c r="I93" s="81" t="s">
        <v>792</v>
      </c>
      <c r="J93" s="81">
        <v>2</v>
      </c>
      <c r="K93" s="81">
        <v>31</v>
      </c>
      <c r="L93" s="81" t="s">
        <v>22</v>
      </c>
      <c r="M93" s="81" t="s">
        <v>795</v>
      </c>
      <c r="N93" s="81">
        <v>32</v>
      </c>
      <c r="O93" s="81" t="s">
        <v>489</v>
      </c>
      <c r="P93" s="78" t="s">
        <v>80</v>
      </c>
      <c r="Q93" s="81" t="s">
        <v>81</v>
      </c>
      <c r="R93" s="57" t="s">
        <v>578</v>
      </c>
      <c r="S93" s="57" t="str">
        <f t="shared" si="3"/>
        <v>980</v>
      </c>
      <c r="T93" s="57">
        <f t="shared" si="5"/>
        <v>980</v>
      </c>
      <c r="U93" s="75">
        <f t="shared" si="4"/>
        <v>1.03</v>
      </c>
      <c r="V93" s="2"/>
      <c r="W93" s="2"/>
      <c r="X93" s="2"/>
      <c r="Y93" s="2"/>
      <c r="Z93" s="2"/>
    </row>
    <row r="94" spans="1:26" ht="12" customHeight="1" x14ac:dyDescent="0.25">
      <c r="A94" s="80">
        <v>43103</v>
      </c>
      <c r="B94" s="81">
        <v>40040</v>
      </c>
      <c r="C94" s="81">
        <v>4114088</v>
      </c>
      <c r="D94" s="78">
        <v>1881639169</v>
      </c>
      <c r="E94" s="78">
        <v>105534600</v>
      </c>
      <c r="F94" s="81">
        <v>505436</v>
      </c>
      <c r="G94" s="81">
        <v>1408</v>
      </c>
      <c r="H94" s="78" t="s">
        <v>328</v>
      </c>
      <c r="I94" s="81" t="s">
        <v>792</v>
      </c>
      <c r="J94" s="81">
        <v>3</v>
      </c>
      <c r="K94" s="81">
        <v>27</v>
      </c>
      <c r="L94" s="81" t="s">
        <v>684</v>
      </c>
      <c r="M94" s="81" t="s">
        <v>795</v>
      </c>
      <c r="N94" s="81">
        <v>26</v>
      </c>
      <c r="O94" s="81" t="s">
        <v>489</v>
      </c>
      <c r="P94" s="78" t="s">
        <v>329</v>
      </c>
      <c r="Q94" s="81" t="s">
        <v>261</v>
      </c>
      <c r="R94" s="57" t="s">
        <v>545</v>
      </c>
      <c r="S94" s="57" t="str">
        <f t="shared" si="3"/>
        <v>983</v>
      </c>
      <c r="T94" s="57">
        <f t="shared" si="5"/>
        <v>983</v>
      </c>
      <c r="U94" s="75">
        <f t="shared" si="4"/>
        <v>1.01</v>
      </c>
      <c r="V94" s="2"/>
      <c r="W94" s="2"/>
      <c r="X94" s="2"/>
      <c r="Y94" s="2"/>
      <c r="Z94" s="2"/>
    </row>
    <row r="95" spans="1:26" ht="12" customHeight="1" x14ac:dyDescent="0.25">
      <c r="A95" s="80">
        <v>43103</v>
      </c>
      <c r="B95" s="81">
        <v>39930</v>
      </c>
      <c r="C95" s="81">
        <v>4114096</v>
      </c>
      <c r="D95" s="78">
        <v>1235174517</v>
      </c>
      <c r="E95" s="78">
        <v>105534300</v>
      </c>
      <c r="F95" s="81">
        <v>505319</v>
      </c>
      <c r="G95" s="81">
        <v>1409</v>
      </c>
      <c r="H95" s="78" t="s">
        <v>320</v>
      </c>
      <c r="I95" s="81" t="s">
        <v>792</v>
      </c>
      <c r="J95" s="81">
        <v>2</v>
      </c>
      <c r="K95" s="81">
        <v>31</v>
      </c>
      <c r="L95" s="81" t="s">
        <v>22</v>
      </c>
      <c r="M95" s="81" t="s">
        <v>795</v>
      </c>
      <c r="N95" s="81">
        <v>32</v>
      </c>
      <c r="O95" s="81" t="s">
        <v>489</v>
      </c>
      <c r="P95" s="78" t="s">
        <v>321</v>
      </c>
      <c r="Q95" s="81" t="s">
        <v>81</v>
      </c>
      <c r="R95" s="57" t="s">
        <v>578</v>
      </c>
      <c r="S95" s="57" t="str">
        <f t="shared" si="3"/>
        <v>980</v>
      </c>
      <c r="T95" s="57">
        <f t="shared" si="5"/>
        <v>980</v>
      </c>
      <c r="U95" s="75">
        <f t="shared" si="4"/>
        <v>1.03</v>
      </c>
      <c r="V95" s="2"/>
      <c r="W95" s="2"/>
      <c r="X95" s="2"/>
      <c r="Y95" s="2"/>
      <c r="Z95" s="2"/>
    </row>
    <row r="96" spans="1:26" ht="12" customHeight="1" x14ac:dyDescent="0.25">
      <c r="A96" s="80">
        <v>43103</v>
      </c>
      <c r="B96" s="81">
        <v>29010</v>
      </c>
      <c r="C96" s="81">
        <v>4114112</v>
      </c>
      <c r="D96" s="78">
        <v>1467497511</v>
      </c>
      <c r="E96" s="78">
        <v>105534400</v>
      </c>
      <c r="F96" s="81">
        <v>505322</v>
      </c>
      <c r="G96" s="81">
        <v>1411</v>
      </c>
      <c r="H96" s="78" t="s">
        <v>266</v>
      </c>
      <c r="I96" s="81" t="s">
        <v>792</v>
      </c>
      <c r="J96" s="81">
        <v>1</v>
      </c>
      <c r="K96" s="81">
        <v>32</v>
      </c>
      <c r="L96" s="81" t="s">
        <v>30</v>
      </c>
      <c r="M96" s="81" t="s">
        <v>795</v>
      </c>
      <c r="N96" s="81">
        <v>6</v>
      </c>
      <c r="O96" s="81" t="s">
        <v>489</v>
      </c>
      <c r="P96" s="78" t="s">
        <v>267</v>
      </c>
      <c r="Q96" s="81" t="s">
        <v>30</v>
      </c>
      <c r="R96" s="57" t="s">
        <v>579</v>
      </c>
      <c r="S96" s="57" t="str">
        <f t="shared" si="3"/>
        <v>992</v>
      </c>
      <c r="T96" s="57">
        <f t="shared" si="5"/>
        <v>992</v>
      </c>
      <c r="U96" s="75">
        <f t="shared" si="4"/>
        <v>0.95</v>
      </c>
      <c r="V96" s="2"/>
      <c r="W96" s="2"/>
      <c r="X96" s="2"/>
      <c r="Y96" s="2"/>
      <c r="Z96" s="2"/>
    </row>
    <row r="97" spans="1:26" ht="12" customHeight="1" x14ac:dyDescent="0.25">
      <c r="A97" s="80">
        <v>43103</v>
      </c>
      <c r="B97" s="81">
        <v>31570</v>
      </c>
      <c r="C97" s="81">
        <v>4114104</v>
      </c>
      <c r="D97" s="78">
        <v>1659317196</v>
      </c>
      <c r="E97" s="78">
        <v>105534500</v>
      </c>
      <c r="F97" s="81">
        <v>505289</v>
      </c>
      <c r="G97" s="81">
        <v>1410</v>
      </c>
      <c r="H97" s="78" t="s">
        <v>285</v>
      </c>
      <c r="I97" s="81" t="s">
        <v>792</v>
      </c>
      <c r="J97" s="81">
        <v>3</v>
      </c>
      <c r="K97" s="81">
        <v>27</v>
      </c>
      <c r="L97" s="81" t="s">
        <v>684</v>
      </c>
      <c r="M97" s="81" t="s">
        <v>795</v>
      </c>
      <c r="N97" s="81">
        <v>29</v>
      </c>
      <c r="O97" s="81" t="s">
        <v>489</v>
      </c>
      <c r="P97" s="78" t="s">
        <v>286</v>
      </c>
      <c r="Q97" s="81" t="s">
        <v>159</v>
      </c>
      <c r="R97" s="57" t="s">
        <v>580</v>
      </c>
      <c r="S97" s="57" t="str">
        <f t="shared" si="3"/>
        <v>984</v>
      </c>
      <c r="T97" s="57">
        <f t="shared" si="5"/>
        <v>984</v>
      </c>
      <c r="U97" s="75">
        <f t="shared" si="4"/>
        <v>1.01</v>
      </c>
      <c r="V97" s="2"/>
      <c r="W97" s="2"/>
      <c r="X97" s="2"/>
      <c r="Y97" s="2"/>
      <c r="Z97" s="2"/>
    </row>
    <row r="98" spans="1:26" ht="12" customHeight="1" x14ac:dyDescent="0.25">
      <c r="A98" s="80">
        <v>43103</v>
      </c>
      <c r="B98" s="81">
        <v>41020</v>
      </c>
      <c r="C98" s="81">
        <v>4114484</v>
      </c>
      <c r="D98" s="78">
        <v>1952671505</v>
      </c>
      <c r="E98" s="78">
        <v>202234600</v>
      </c>
      <c r="F98" s="81">
        <v>505525</v>
      </c>
      <c r="G98" s="81">
        <v>1448</v>
      </c>
      <c r="H98" s="78" t="s">
        <v>406</v>
      </c>
      <c r="I98" s="81" t="s">
        <v>792</v>
      </c>
      <c r="J98" s="81">
        <v>3</v>
      </c>
      <c r="K98" s="81">
        <v>34</v>
      </c>
      <c r="L98" s="81" t="s">
        <v>704</v>
      </c>
      <c r="M98" s="81" t="s">
        <v>795</v>
      </c>
      <c r="N98" s="81">
        <v>22</v>
      </c>
      <c r="O98" s="81" t="s">
        <v>489</v>
      </c>
      <c r="P98" s="78" t="s">
        <v>407</v>
      </c>
      <c r="Q98" s="81" t="s">
        <v>131</v>
      </c>
      <c r="R98" s="57" t="s">
        <v>581</v>
      </c>
      <c r="S98" s="57" t="str">
        <f t="shared" si="3"/>
        <v>985</v>
      </c>
      <c r="T98" s="57">
        <f t="shared" si="5"/>
        <v>985</v>
      </c>
      <c r="U98" s="75">
        <f t="shared" si="4"/>
        <v>1</v>
      </c>
      <c r="V98" s="2"/>
      <c r="W98" s="2"/>
      <c r="X98" s="2"/>
      <c r="Y98" s="2"/>
      <c r="Z98" s="2"/>
    </row>
    <row r="99" spans="1:26" ht="12" customHeight="1" x14ac:dyDescent="0.25">
      <c r="A99" s="80">
        <v>43103</v>
      </c>
      <c r="B99" s="81">
        <v>40990</v>
      </c>
      <c r="C99" s="81">
        <v>4114468</v>
      </c>
      <c r="D99" s="78">
        <v>1609171081</v>
      </c>
      <c r="E99" s="78">
        <v>201526200</v>
      </c>
      <c r="F99" s="81">
        <v>505522</v>
      </c>
      <c r="G99" s="81">
        <v>1446</v>
      </c>
      <c r="H99" s="78" t="s">
        <v>402</v>
      </c>
      <c r="I99" s="81" t="s">
        <v>792</v>
      </c>
      <c r="J99" s="81">
        <v>3</v>
      </c>
      <c r="K99" s="81">
        <v>6</v>
      </c>
      <c r="L99" s="81" t="s">
        <v>691</v>
      </c>
      <c r="M99" s="81" t="s">
        <v>795</v>
      </c>
      <c r="N99" s="81">
        <v>17</v>
      </c>
      <c r="O99" s="81" t="s">
        <v>489</v>
      </c>
      <c r="P99" s="78" t="s">
        <v>403</v>
      </c>
      <c r="Q99" s="81" t="s">
        <v>128</v>
      </c>
      <c r="R99" s="57" t="s">
        <v>582</v>
      </c>
      <c r="S99" s="57" t="str">
        <f t="shared" si="3"/>
        <v>986</v>
      </c>
      <c r="T99" s="57">
        <f t="shared" si="5"/>
        <v>986</v>
      </c>
      <c r="U99" s="75">
        <f t="shared" si="4"/>
        <v>0.99</v>
      </c>
      <c r="V99" s="2"/>
      <c r="W99" s="2"/>
      <c r="X99" s="2"/>
      <c r="Y99" s="2"/>
      <c r="Z99" s="2"/>
    </row>
    <row r="100" spans="1:26" ht="12" customHeight="1" x14ac:dyDescent="0.25">
      <c r="A100" s="80">
        <v>43103</v>
      </c>
      <c r="B100" s="81">
        <v>6100</v>
      </c>
      <c r="C100" s="81">
        <v>4112165</v>
      </c>
      <c r="D100" s="78">
        <v>1710988753</v>
      </c>
      <c r="E100" s="78">
        <v>101721600</v>
      </c>
      <c r="F100" s="81">
        <v>505474</v>
      </c>
      <c r="G100" s="81">
        <v>1216</v>
      </c>
      <c r="H100" s="78" t="s">
        <v>72</v>
      </c>
      <c r="I100" s="81" t="s">
        <v>792</v>
      </c>
      <c r="J100" s="81">
        <v>3</v>
      </c>
      <c r="K100" s="81">
        <v>18</v>
      </c>
      <c r="L100" s="81" t="s">
        <v>692</v>
      </c>
      <c r="M100" s="81" t="s">
        <v>795</v>
      </c>
      <c r="N100" s="81">
        <v>23</v>
      </c>
      <c r="O100" s="81" t="s">
        <v>492</v>
      </c>
      <c r="P100" s="78" t="s">
        <v>73</v>
      </c>
      <c r="Q100" s="81" t="s">
        <v>74</v>
      </c>
      <c r="R100" s="57" t="s">
        <v>583</v>
      </c>
      <c r="S100" s="57" t="str">
        <f t="shared" si="3"/>
        <v>983</v>
      </c>
      <c r="T100" s="57">
        <f t="shared" si="5"/>
        <v>983</v>
      </c>
      <c r="U100" s="75">
        <f t="shared" si="4"/>
        <v>1.01</v>
      </c>
      <c r="V100" s="2"/>
      <c r="W100" s="2"/>
      <c r="X100" s="2"/>
      <c r="Y100" s="2"/>
      <c r="Z100" s="2"/>
    </row>
    <row r="101" spans="1:26" ht="12" customHeight="1" x14ac:dyDescent="0.25">
      <c r="A101" s="80">
        <v>43103</v>
      </c>
      <c r="B101" s="81">
        <v>8500</v>
      </c>
      <c r="C101" s="81">
        <v>4115341</v>
      </c>
      <c r="D101" s="78">
        <v>1881060507</v>
      </c>
      <c r="E101" s="78">
        <v>205017200</v>
      </c>
      <c r="F101" s="81">
        <v>505386</v>
      </c>
      <c r="G101" s="81">
        <v>1534</v>
      </c>
      <c r="H101" s="78" t="s">
        <v>657</v>
      </c>
      <c r="I101" s="81" t="s">
        <v>792</v>
      </c>
      <c r="J101" s="81">
        <v>2</v>
      </c>
      <c r="K101" s="81">
        <v>31</v>
      </c>
      <c r="L101" s="81" t="s">
        <v>22</v>
      </c>
      <c r="M101" s="81" t="s">
        <v>795</v>
      </c>
      <c r="N101" s="81">
        <v>38</v>
      </c>
      <c r="O101" s="81" t="s">
        <v>489</v>
      </c>
      <c r="P101" s="78" t="s">
        <v>741</v>
      </c>
      <c r="Q101" s="81" t="s">
        <v>125</v>
      </c>
      <c r="R101" s="57" t="s">
        <v>584</v>
      </c>
      <c r="S101" s="57" t="str">
        <f t="shared" si="3"/>
        <v>982</v>
      </c>
      <c r="T101" s="57">
        <f t="shared" si="5"/>
        <v>982</v>
      </c>
      <c r="U101" s="75">
        <f t="shared" si="4"/>
        <v>1.01</v>
      </c>
      <c r="V101" s="2"/>
      <c r="W101" s="2"/>
      <c r="X101" s="2"/>
      <c r="Y101" s="2"/>
      <c r="Z101" s="2"/>
    </row>
    <row r="102" spans="1:26" ht="12" customHeight="1" x14ac:dyDescent="0.25">
      <c r="A102" s="80">
        <v>43103</v>
      </c>
      <c r="B102" s="81">
        <v>31300</v>
      </c>
      <c r="C102" s="81">
        <v>4186706</v>
      </c>
      <c r="D102" s="78">
        <v>1740205988</v>
      </c>
      <c r="E102" s="78">
        <v>101773800</v>
      </c>
      <c r="F102" s="81">
        <v>505390</v>
      </c>
      <c r="G102" s="81">
        <v>867</v>
      </c>
      <c r="H102" s="78" t="s">
        <v>276</v>
      </c>
      <c r="I102" s="81" t="s">
        <v>792</v>
      </c>
      <c r="J102" s="81">
        <v>1</v>
      </c>
      <c r="K102" s="81">
        <v>13</v>
      </c>
      <c r="L102" s="81" t="s">
        <v>697</v>
      </c>
      <c r="M102" s="81" t="s">
        <v>795</v>
      </c>
      <c r="N102" s="81">
        <v>12</v>
      </c>
      <c r="O102" s="81" t="s">
        <v>772</v>
      </c>
      <c r="P102" s="78" t="s">
        <v>742</v>
      </c>
      <c r="Q102" s="81" t="s">
        <v>277</v>
      </c>
      <c r="R102" s="57" t="s">
        <v>585</v>
      </c>
      <c r="S102" s="57" t="str">
        <f t="shared" si="3"/>
        <v>988</v>
      </c>
      <c r="T102" s="57">
        <f t="shared" si="5"/>
        <v>988</v>
      </c>
      <c r="U102" s="75">
        <f t="shared" si="4"/>
        <v>0.95</v>
      </c>
      <c r="V102" s="2"/>
      <c r="W102" s="2"/>
      <c r="X102" s="2"/>
      <c r="Y102" s="2"/>
      <c r="Z102" s="2"/>
    </row>
    <row r="103" spans="1:26" ht="12" customHeight="1" x14ac:dyDescent="0.25">
      <c r="A103" s="80">
        <v>43103</v>
      </c>
      <c r="B103" s="81">
        <v>4800</v>
      </c>
      <c r="C103" s="81">
        <v>4186201</v>
      </c>
      <c r="D103" s="78">
        <v>1851386270</v>
      </c>
      <c r="E103" s="78">
        <v>102060200</v>
      </c>
      <c r="F103" s="81">
        <v>505452</v>
      </c>
      <c r="G103" s="81">
        <v>862</v>
      </c>
      <c r="H103" s="78" t="s">
        <v>51</v>
      </c>
      <c r="I103" s="81" t="s">
        <v>792</v>
      </c>
      <c r="J103" s="81">
        <v>3</v>
      </c>
      <c r="K103" s="81">
        <v>18</v>
      </c>
      <c r="L103" s="81" t="s">
        <v>692</v>
      </c>
      <c r="M103" s="81" t="s">
        <v>795</v>
      </c>
      <c r="N103" s="81">
        <v>23</v>
      </c>
      <c r="O103" s="81" t="s">
        <v>489</v>
      </c>
      <c r="P103" s="78" t="s">
        <v>52</v>
      </c>
      <c r="Q103" s="81" t="s">
        <v>53</v>
      </c>
      <c r="R103" s="57" t="s">
        <v>522</v>
      </c>
      <c r="S103" s="57" t="str">
        <f t="shared" si="3"/>
        <v>981</v>
      </c>
      <c r="T103" s="57">
        <f t="shared" si="5"/>
        <v>981</v>
      </c>
      <c r="U103" s="75">
        <f t="shared" si="4"/>
        <v>1.03</v>
      </c>
      <c r="V103" s="2"/>
      <c r="W103" s="2"/>
      <c r="X103" s="2"/>
      <c r="Y103" s="2"/>
      <c r="Z103" s="2"/>
    </row>
    <row r="104" spans="1:26" ht="12" customHeight="1" x14ac:dyDescent="0.25">
      <c r="A104" s="80">
        <v>43103</v>
      </c>
      <c r="B104" s="81">
        <v>35330</v>
      </c>
      <c r="C104" s="81">
        <v>4115241</v>
      </c>
      <c r="D104" s="78">
        <v>1497147763</v>
      </c>
      <c r="E104" s="78">
        <v>204752400</v>
      </c>
      <c r="F104" s="81">
        <v>505315</v>
      </c>
      <c r="G104" s="81">
        <v>1524</v>
      </c>
      <c r="H104" s="78" t="s">
        <v>311</v>
      </c>
      <c r="I104" s="81" t="s">
        <v>792</v>
      </c>
      <c r="J104" s="81">
        <v>2</v>
      </c>
      <c r="K104" s="81">
        <v>29</v>
      </c>
      <c r="L104" s="81" t="s">
        <v>699</v>
      </c>
      <c r="M104" s="81" t="s">
        <v>795</v>
      </c>
      <c r="N104" s="81">
        <v>10</v>
      </c>
      <c r="O104" s="81" t="s">
        <v>489</v>
      </c>
      <c r="P104" s="78" t="s">
        <v>312</v>
      </c>
      <c r="Q104" s="81" t="s">
        <v>116</v>
      </c>
      <c r="R104" s="57" t="s">
        <v>572</v>
      </c>
      <c r="S104" s="57" t="str">
        <f t="shared" si="3"/>
        <v>982</v>
      </c>
      <c r="T104" s="57">
        <f t="shared" si="5"/>
        <v>982</v>
      </c>
      <c r="U104" s="75">
        <f t="shared" si="4"/>
        <v>1.01</v>
      </c>
      <c r="V104" s="2"/>
      <c r="W104" s="2"/>
      <c r="X104" s="2"/>
      <c r="Y104" s="2"/>
      <c r="Z104" s="2"/>
    </row>
    <row r="105" spans="1:26" ht="12" customHeight="1" x14ac:dyDescent="0.25">
      <c r="A105" s="80">
        <v>43103</v>
      </c>
      <c r="B105" s="81">
        <v>40950</v>
      </c>
      <c r="C105" s="81">
        <v>4115011</v>
      </c>
      <c r="D105" s="78">
        <v>1679722805</v>
      </c>
      <c r="E105" s="78">
        <v>204135200</v>
      </c>
      <c r="F105" s="81">
        <v>505520</v>
      </c>
      <c r="G105" s="81">
        <v>1501</v>
      </c>
      <c r="H105" s="78" t="s">
        <v>398</v>
      </c>
      <c r="I105" s="81" t="s">
        <v>792</v>
      </c>
      <c r="J105" s="81">
        <v>2</v>
      </c>
      <c r="K105" s="81">
        <v>17</v>
      </c>
      <c r="L105" s="81" t="s">
        <v>683</v>
      </c>
      <c r="M105" s="81" t="s">
        <v>795</v>
      </c>
      <c r="N105" s="81">
        <v>43</v>
      </c>
      <c r="O105" s="81" t="s">
        <v>772</v>
      </c>
      <c r="P105" s="78" t="s">
        <v>399</v>
      </c>
      <c r="Q105" s="81" t="s">
        <v>3</v>
      </c>
      <c r="R105" s="57" t="s">
        <v>586</v>
      </c>
      <c r="S105" s="57" t="str">
        <f t="shared" si="3"/>
        <v>981</v>
      </c>
      <c r="T105" s="57">
        <f t="shared" si="5"/>
        <v>981</v>
      </c>
      <c r="U105" s="75">
        <f t="shared" si="4"/>
        <v>1.03</v>
      </c>
      <c r="V105" s="2"/>
      <c r="W105" s="2"/>
      <c r="X105" s="2"/>
      <c r="Y105" s="2"/>
      <c r="Z105" s="2"/>
    </row>
    <row r="106" spans="1:26" ht="12" customHeight="1" x14ac:dyDescent="0.25">
      <c r="A106" s="80">
        <v>43103</v>
      </c>
      <c r="B106" s="81">
        <v>40580</v>
      </c>
      <c r="C106" s="81">
        <v>4113650</v>
      </c>
      <c r="D106" s="78">
        <v>1730189440</v>
      </c>
      <c r="E106" s="78">
        <v>101760600</v>
      </c>
      <c r="F106" s="81">
        <v>505500</v>
      </c>
      <c r="G106" s="81">
        <v>1365</v>
      </c>
      <c r="H106" s="78" t="s">
        <v>364</v>
      </c>
      <c r="I106" s="81" t="s">
        <v>792</v>
      </c>
      <c r="J106" s="81">
        <v>2</v>
      </c>
      <c r="K106" s="81">
        <v>17</v>
      </c>
      <c r="L106" s="81" t="s">
        <v>683</v>
      </c>
      <c r="M106" s="81" t="s">
        <v>795</v>
      </c>
      <c r="N106" s="81">
        <v>48</v>
      </c>
      <c r="O106" s="81" t="s">
        <v>489</v>
      </c>
      <c r="P106" s="78" t="s">
        <v>365</v>
      </c>
      <c r="Q106" s="81" t="s">
        <v>366</v>
      </c>
      <c r="R106" s="57" t="s">
        <v>587</v>
      </c>
      <c r="S106" s="57" t="str">
        <f t="shared" si="3"/>
        <v>980</v>
      </c>
      <c r="T106" s="57">
        <f t="shared" si="5"/>
        <v>980</v>
      </c>
      <c r="U106" s="75">
        <f t="shared" si="4"/>
        <v>1.03</v>
      </c>
      <c r="V106" s="2"/>
      <c r="W106" s="2"/>
      <c r="X106" s="2"/>
      <c r="Y106" s="2"/>
      <c r="Z106" s="2"/>
    </row>
    <row r="107" spans="1:26" ht="12" customHeight="1" x14ac:dyDescent="0.25">
      <c r="A107" s="80">
        <v>43103</v>
      </c>
      <c r="B107" s="81">
        <v>40590</v>
      </c>
      <c r="C107" s="81">
        <v>4115301</v>
      </c>
      <c r="D107" s="78">
        <v>1386028397</v>
      </c>
      <c r="E107" s="78">
        <v>205001000</v>
      </c>
      <c r="F107" s="81">
        <v>505503</v>
      </c>
      <c r="G107" s="81">
        <v>1530</v>
      </c>
      <c r="H107" s="78" t="s">
        <v>367</v>
      </c>
      <c r="I107" s="81" t="s">
        <v>792</v>
      </c>
      <c r="J107" s="81">
        <v>3</v>
      </c>
      <c r="K107" s="81">
        <v>14</v>
      </c>
      <c r="L107" s="81" t="s">
        <v>701</v>
      </c>
      <c r="M107" s="81" t="s">
        <v>795</v>
      </c>
      <c r="N107" s="81">
        <v>19</v>
      </c>
      <c r="O107" s="81" t="s">
        <v>489</v>
      </c>
      <c r="P107" s="78" t="s">
        <v>368</v>
      </c>
      <c r="Q107" s="81" t="s">
        <v>369</v>
      </c>
      <c r="R107" s="57" t="s">
        <v>588</v>
      </c>
      <c r="S107" s="57" t="str">
        <f t="shared" si="3"/>
        <v>985</v>
      </c>
      <c r="T107" s="57">
        <f t="shared" si="5"/>
        <v>985</v>
      </c>
      <c r="U107" s="75">
        <f t="shared" si="4"/>
        <v>1</v>
      </c>
      <c r="V107" s="2"/>
      <c r="W107" s="2"/>
      <c r="X107" s="2"/>
      <c r="Y107" s="2"/>
      <c r="Z107" s="2"/>
    </row>
    <row r="108" spans="1:26" ht="12" customHeight="1" x14ac:dyDescent="0.25">
      <c r="A108" s="80">
        <v>43103</v>
      </c>
      <c r="B108" s="81">
        <v>12400</v>
      </c>
      <c r="C108" s="81">
        <v>4114637</v>
      </c>
      <c r="D108" s="78">
        <v>1275978520</v>
      </c>
      <c r="E108" s="78">
        <v>203482300</v>
      </c>
      <c r="F108" s="81">
        <v>505407</v>
      </c>
      <c r="G108" s="81">
        <v>1463</v>
      </c>
      <c r="H108" s="78" t="s">
        <v>123</v>
      </c>
      <c r="I108" s="81" t="s">
        <v>792</v>
      </c>
      <c r="J108" s="81">
        <v>2</v>
      </c>
      <c r="K108" s="81">
        <v>31</v>
      </c>
      <c r="L108" s="81" t="s">
        <v>22</v>
      </c>
      <c r="M108" s="81" t="s">
        <v>795</v>
      </c>
      <c r="N108" s="81">
        <v>38</v>
      </c>
      <c r="O108" s="81" t="s">
        <v>489</v>
      </c>
      <c r="P108" s="78" t="s">
        <v>124</v>
      </c>
      <c r="Q108" s="81" t="s">
        <v>125</v>
      </c>
      <c r="R108" s="57" t="s">
        <v>584</v>
      </c>
      <c r="S108" s="57" t="str">
        <f t="shared" si="3"/>
        <v>982</v>
      </c>
      <c r="T108" s="57">
        <f t="shared" si="5"/>
        <v>982</v>
      </c>
      <c r="U108" s="75">
        <f t="shared" si="4"/>
        <v>1.01</v>
      </c>
      <c r="V108" s="2"/>
      <c r="W108" s="2"/>
      <c r="X108" s="2"/>
      <c r="Y108" s="2"/>
      <c r="Z108" s="2"/>
    </row>
    <row r="109" spans="1:26" ht="12" customHeight="1" x14ac:dyDescent="0.25">
      <c r="A109" s="80">
        <v>43103</v>
      </c>
      <c r="B109" s="81">
        <v>40270</v>
      </c>
      <c r="C109" s="81">
        <v>4113338</v>
      </c>
      <c r="D109" s="78">
        <v>1528000387</v>
      </c>
      <c r="E109" s="78">
        <v>101242100</v>
      </c>
      <c r="F109" s="81">
        <v>505376</v>
      </c>
      <c r="G109" s="81">
        <v>1333</v>
      </c>
      <c r="H109" s="78" t="s">
        <v>343</v>
      </c>
      <c r="I109" s="81" t="s">
        <v>792</v>
      </c>
      <c r="J109" s="81">
        <v>2</v>
      </c>
      <c r="K109" s="81">
        <v>37</v>
      </c>
      <c r="L109" s="81" t="s">
        <v>685</v>
      </c>
      <c r="M109" s="81" t="s">
        <v>795</v>
      </c>
      <c r="N109" s="81">
        <v>40</v>
      </c>
      <c r="O109" s="81" t="s">
        <v>489</v>
      </c>
      <c r="P109" s="78" t="s">
        <v>344</v>
      </c>
      <c r="Q109" s="81" t="s">
        <v>57</v>
      </c>
      <c r="R109" s="57" t="s">
        <v>510</v>
      </c>
      <c r="S109" s="57" t="str">
        <f t="shared" si="3"/>
        <v>982</v>
      </c>
      <c r="T109" s="57">
        <f t="shared" si="5"/>
        <v>982</v>
      </c>
      <c r="U109" s="75">
        <f t="shared" si="4"/>
        <v>1.01</v>
      </c>
      <c r="V109" s="2"/>
      <c r="W109" s="2"/>
      <c r="X109" s="2"/>
      <c r="Y109" s="2"/>
      <c r="Z109" s="2"/>
    </row>
    <row r="110" spans="1:26" ht="12" customHeight="1" x14ac:dyDescent="0.25">
      <c r="A110" s="80">
        <v>43103</v>
      </c>
      <c r="B110" s="81">
        <v>25900</v>
      </c>
      <c r="C110" s="81">
        <v>4202115</v>
      </c>
      <c r="D110" s="78">
        <v>1992866511</v>
      </c>
      <c r="E110" s="78">
        <v>102406400</v>
      </c>
      <c r="F110" s="81">
        <v>505422</v>
      </c>
      <c r="G110" s="81">
        <v>211</v>
      </c>
      <c r="H110" s="78" t="s">
        <v>256</v>
      </c>
      <c r="I110" s="81" t="s">
        <v>792</v>
      </c>
      <c r="J110" s="81">
        <v>1</v>
      </c>
      <c r="K110" s="81">
        <v>26</v>
      </c>
      <c r="L110" s="81" t="s">
        <v>705</v>
      </c>
      <c r="M110" s="81" t="s">
        <v>795</v>
      </c>
      <c r="N110" s="81">
        <v>7</v>
      </c>
      <c r="O110" s="81" t="s">
        <v>772</v>
      </c>
      <c r="P110" s="78" t="s">
        <v>257</v>
      </c>
      <c r="Q110" s="81" t="s">
        <v>258</v>
      </c>
      <c r="R110" s="57" t="s">
        <v>589</v>
      </c>
      <c r="S110" s="57" t="str">
        <f t="shared" si="3"/>
        <v>991</v>
      </c>
      <c r="T110" s="57">
        <f t="shared" si="5"/>
        <v>991</v>
      </c>
      <c r="U110" s="75">
        <f t="shared" si="4"/>
        <v>0.95</v>
      </c>
      <c r="V110" s="2"/>
      <c r="W110" s="2"/>
      <c r="X110" s="2"/>
      <c r="Y110" s="2"/>
      <c r="Z110" s="2"/>
    </row>
    <row r="111" spans="1:26" ht="12" customHeight="1" x14ac:dyDescent="0.25">
      <c r="A111" s="80">
        <v>43103</v>
      </c>
      <c r="B111" s="81">
        <v>1900</v>
      </c>
      <c r="C111" s="81">
        <v>4185807</v>
      </c>
      <c r="D111" s="78">
        <v>1942289749</v>
      </c>
      <c r="E111" s="78">
        <v>102280700</v>
      </c>
      <c r="F111" s="81">
        <v>505459</v>
      </c>
      <c r="G111" s="81">
        <v>858</v>
      </c>
      <c r="H111" s="78" t="s">
        <v>16</v>
      </c>
      <c r="I111" s="81" t="s">
        <v>792</v>
      </c>
      <c r="J111" s="81">
        <v>3</v>
      </c>
      <c r="K111" s="81">
        <v>27</v>
      </c>
      <c r="L111" s="81" t="s">
        <v>684</v>
      </c>
      <c r="M111" s="81" t="s">
        <v>795</v>
      </c>
      <c r="N111" s="81">
        <v>2</v>
      </c>
      <c r="O111" s="81" t="s">
        <v>489</v>
      </c>
      <c r="P111" s="78" t="s">
        <v>17</v>
      </c>
      <c r="Q111" s="81" t="s">
        <v>18</v>
      </c>
      <c r="R111" s="57" t="s">
        <v>590</v>
      </c>
      <c r="S111" s="57" t="str">
        <f t="shared" si="3"/>
        <v>985</v>
      </c>
      <c r="T111" s="57">
        <f t="shared" si="5"/>
        <v>985</v>
      </c>
      <c r="U111" s="75">
        <f t="shared" si="4"/>
        <v>1</v>
      </c>
      <c r="V111" s="2"/>
      <c r="W111" s="2"/>
      <c r="X111" s="2"/>
      <c r="Y111" s="2"/>
      <c r="Z111" s="2"/>
    </row>
    <row r="112" spans="1:26" ht="12" customHeight="1" x14ac:dyDescent="0.25">
      <c r="A112" s="80">
        <v>43103</v>
      </c>
      <c r="B112" s="81">
        <v>16006</v>
      </c>
      <c r="C112" s="81">
        <v>4115561</v>
      </c>
      <c r="D112" s="78">
        <v>1104330349</v>
      </c>
      <c r="E112" s="78">
        <v>209215700</v>
      </c>
      <c r="F112" s="81">
        <v>505195</v>
      </c>
      <c r="G112" s="81">
        <v>1556</v>
      </c>
      <c r="H112" s="78" t="s">
        <v>658</v>
      </c>
      <c r="I112" s="81" t="s">
        <v>792</v>
      </c>
      <c r="J112" s="81">
        <v>2</v>
      </c>
      <c r="K112" s="81">
        <v>17</v>
      </c>
      <c r="L112" s="81" t="s">
        <v>683</v>
      </c>
      <c r="M112" s="81" t="s">
        <v>795</v>
      </c>
      <c r="N112" s="81">
        <v>47</v>
      </c>
      <c r="O112" s="81" t="s">
        <v>489</v>
      </c>
      <c r="P112" s="78" t="s">
        <v>743</v>
      </c>
      <c r="Q112" s="81" t="s">
        <v>49</v>
      </c>
      <c r="R112" s="57" t="s">
        <v>506</v>
      </c>
      <c r="S112" s="57" t="str">
        <f t="shared" si="3"/>
        <v>980</v>
      </c>
      <c r="T112" s="57">
        <f t="shared" si="5"/>
        <v>980</v>
      </c>
      <c r="U112" s="75">
        <f t="shared" si="4"/>
        <v>1.03</v>
      </c>
      <c r="V112" s="2"/>
      <c r="W112" s="2"/>
      <c r="X112" s="2"/>
      <c r="Y112" s="2"/>
      <c r="Z112" s="2"/>
    </row>
    <row r="113" spans="1:26" ht="12" customHeight="1" x14ac:dyDescent="0.25">
      <c r="A113" s="80">
        <v>43103</v>
      </c>
      <c r="B113" s="81">
        <v>40760</v>
      </c>
      <c r="C113" s="81">
        <v>4113486</v>
      </c>
      <c r="D113" s="78">
        <v>1174572432</v>
      </c>
      <c r="E113" s="78">
        <v>100410900</v>
      </c>
      <c r="F113" s="81">
        <v>505393</v>
      </c>
      <c r="G113" s="81">
        <v>1348</v>
      </c>
      <c r="H113" s="78" t="s">
        <v>385</v>
      </c>
      <c r="I113" s="81" t="s">
        <v>792</v>
      </c>
      <c r="J113" s="81">
        <v>2</v>
      </c>
      <c r="K113" s="81">
        <v>37</v>
      </c>
      <c r="L113" s="81" t="s">
        <v>685</v>
      </c>
      <c r="M113" s="81" t="s">
        <v>795</v>
      </c>
      <c r="N113" s="81">
        <v>42</v>
      </c>
      <c r="O113" s="81" t="s">
        <v>489</v>
      </c>
      <c r="P113" s="78" t="s">
        <v>744</v>
      </c>
      <c r="Q113" s="81" t="s">
        <v>57</v>
      </c>
      <c r="R113" s="57" t="s">
        <v>591</v>
      </c>
      <c r="S113" s="57" t="str">
        <f t="shared" si="3"/>
        <v>982</v>
      </c>
      <c r="T113" s="57">
        <f t="shared" si="5"/>
        <v>982</v>
      </c>
      <c r="U113" s="75">
        <f t="shared" si="4"/>
        <v>1.01</v>
      </c>
      <c r="V113" s="2"/>
      <c r="W113" s="2"/>
      <c r="X113" s="2"/>
      <c r="Y113" s="2"/>
      <c r="Z113" s="2"/>
    </row>
    <row r="114" spans="1:26" ht="12" customHeight="1" x14ac:dyDescent="0.25">
      <c r="A114" s="80">
        <v>43103</v>
      </c>
      <c r="B114" s="81">
        <v>23200</v>
      </c>
      <c r="C114" s="81">
        <v>4111449</v>
      </c>
      <c r="D114" s="78">
        <v>1962496745</v>
      </c>
      <c r="E114" s="78">
        <v>102330100</v>
      </c>
      <c r="F114" s="81">
        <v>505441</v>
      </c>
      <c r="G114" s="81">
        <v>1144</v>
      </c>
      <c r="H114" s="78" t="s">
        <v>233</v>
      </c>
      <c r="I114" s="81" t="s">
        <v>792</v>
      </c>
      <c r="J114" s="81">
        <v>1</v>
      </c>
      <c r="K114" s="81">
        <v>32</v>
      </c>
      <c r="L114" s="81" t="s">
        <v>30</v>
      </c>
      <c r="M114" s="81" t="s">
        <v>795</v>
      </c>
      <c r="N114" s="81">
        <v>3</v>
      </c>
      <c r="O114" s="81" t="s">
        <v>489</v>
      </c>
      <c r="P114" s="78" t="s">
        <v>745</v>
      </c>
      <c r="Q114" s="81" t="s">
        <v>30</v>
      </c>
      <c r="R114" s="57" t="s">
        <v>579</v>
      </c>
      <c r="S114" s="57" t="str">
        <f t="shared" si="3"/>
        <v>992</v>
      </c>
      <c r="T114" s="57">
        <f t="shared" si="5"/>
        <v>992</v>
      </c>
      <c r="U114" s="75">
        <f t="shared" si="4"/>
        <v>0.95</v>
      </c>
      <c r="V114" s="2"/>
      <c r="W114" s="2"/>
      <c r="X114" s="2"/>
      <c r="Y114" s="2"/>
      <c r="Z114" s="2"/>
    </row>
    <row r="115" spans="1:26" ht="12" customHeight="1" x14ac:dyDescent="0.25">
      <c r="A115" s="80">
        <v>43103</v>
      </c>
      <c r="B115" s="81">
        <v>31500</v>
      </c>
      <c r="C115" s="81">
        <v>4210704</v>
      </c>
      <c r="D115" s="78">
        <v>1528126091</v>
      </c>
      <c r="E115" s="78">
        <v>101258300</v>
      </c>
      <c r="F115" s="81">
        <v>505454</v>
      </c>
      <c r="G115" s="81">
        <v>107</v>
      </c>
      <c r="H115" s="78" t="s">
        <v>278</v>
      </c>
      <c r="I115" s="81" t="s">
        <v>792</v>
      </c>
      <c r="J115" s="81">
        <v>1</v>
      </c>
      <c r="K115" s="81">
        <v>24</v>
      </c>
      <c r="L115" s="81" t="s">
        <v>698</v>
      </c>
      <c r="M115" s="81" t="s">
        <v>12</v>
      </c>
      <c r="N115" s="81">
        <v>7</v>
      </c>
      <c r="O115" s="81" t="s">
        <v>489</v>
      </c>
      <c r="P115" s="78" t="s">
        <v>279</v>
      </c>
      <c r="Q115" s="81" t="s">
        <v>280</v>
      </c>
      <c r="R115" s="57" t="s">
        <v>592</v>
      </c>
      <c r="S115" s="57" t="str">
        <f t="shared" si="3"/>
        <v>988</v>
      </c>
      <c r="T115" s="57">
        <f t="shared" si="5"/>
        <v>988</v>
      </c>
      <c r="U115" s="75">
        <f t="shared" si="4"/>
        <v>0.95</v>
      </c>
      <c r="V115" s="2"/>
      <c r="W115" s="2"/>
      <c r="X115" s="2"/>
      <c r="Y115" s="2"/>
      <c r="Z115" s="2"/>
    </row>
    <row r="116" spans="1:26" ht="12" customHeight="1" x14ac:dyDescent="0.25">
      <c r="A116" s="80">
        <v>43103</v>
      </c>
      <c r="B116" s="81">
        <v>40360</v>
      </c>
      <c r="C116" s="81">
        <v>4115431</v>
      </c>
      <c r="D116" s="78">
        <v>1336686914</v>
      </c>
      <c r="E116" s="78">
        <v>207786900</v>
      </c>
      <c r="F116" s="81">
        <v>505484</v>
      </c>
      <c r="G116" s="81">
        <v>1543</v>
      </c>
      <c r="H116" s="78" t="s">
        <v>352</v>
      </c>
      <c r="I116" s="81" t="s">
        <v>792</v>
      </c>
      <c r="J116" s="81">
        <v>3</v>
      </c>
      <c r="K116" s="81">
        <v>18</v>
      </c>
      <c r="L116" s="81" t="s">
        <v>692</v>
      </c>
      <c r="M116" s="81" t="s">
        <v>795</v>
      </c>
      <c r="N116" s="81">
        <v>23</v>
      </c>
      <c r="O116" s="81" t="s">
        <v>489</v>
      </c>
      <c r="P116" s="78" t="s">
        <v>746</v>
      </c>
      <c r="Q116" s="81" t="s">
        <v>715</v>
      </c>
      <c r="R116" s="57" t="s">
        <v>593</v>
      </c>
      <c r="S116" s="57" t="str">
        <f t="shared" si="3"/>
        <v>983</v>
      </c>
      <c r="T116" s="57">
        <f t="shared" si="5"/>
        <v>983</v>
      </c>
      <c r="U116" s="75">
        <f t="shared" si="4"/>
        <v>1.01</v>
      </c>
      <c r="V116" s="2"/>
      <c r="W116" s="2"/>
      <c r="X116" s="2"/>
      <c r="Y116" s="2"/>
      <c r="Z116" s="2"/>
    </row>
    <row r="117" spans="1:26" ht="12" customHeight="1" x14ac:dyDescent="0.25">
      <c r="A117" s="80">
        <v>43103</v>
      </c>
      <c r="B117" s="81">
        <v>17800</v>
      </c>
      <c r="C117" s="81">
        <v>4115111</v>
      </c>
      <c r="D117" s="78">
        <v>1740671734</v>
      </c>
      <c r="E117" s="78">
        <v>204568000</v>
      </c>
      <c r="F117" s="81">
        <v>505243</v>
      </c>
      <c r="G117" s="81">
        <v>1511</v>
      </c>
      <c r="H117" s="78" t="s">
        <v>659</v>
      </c>
      <c r="I117" s="81" t="s">
        <v>792</v>
      </c>
      <c r="J117" s="81">
        <v>3</v>
      </c>
      <c r="K117" s="81">
        <v>34</v>
      </c>
      <c r="L117" s="81" t="s">
        <v>704</v>
      </c>
      <c r="M117" s="81" t="s">
        <v>795</v>
      </c>
      <c r="N117" s="81">
        <v>22</v>
      </c>
      <c r="O117" s="81" t="s">
        <v>489</v>
      </c>
      <c r="P117" s="78" t="s">
        <v>747</v>
      </c>
      <c r="Q117" s="81" t="s">
        <v>281</v>
      </c>
      <c r="R117" s="57" t="s">
        <v>594</v>
      </c>
      <c r="S117" s="57" t="str">
        <f t="shared" si="3"/>
        <v>985</v>
      </c>
      <c r="T117" s="57">
        <f t="shared" si="5"/>
        <v>985</v>
      </c>
      <c r="U117" s="75">
        <f t="shared" si="4"/>
        <v>1</v>
      </c>
      <c r="V117" s="2"/>
      <c r="W117" s="2"/>
      <c r="X117" s="2"/>
      <c r="Y117" s="2"/>
      <c r="Z117" s="2"/>
    </row>
    <row r="118" spans="1:26" ht="12" customHeight="1" x14ac:dyDescent="0.25">
      <c r="A118" s="80">
        <v>43103</v>
      </c>
      <c r="B118" s="81">
        <v>17200</v>
      </c>
      <c r="C118" s="81">
        <v>4115311</v>
      </c>
      <c r="D118" s="78">
        <v>1649654617</v>
      </c>
      <c r="E118" s="78">
        <v>205000800</v>
      </c>
      <c r="F118" s="81">
        <v>505093</v>
      </c>
      <c r="G118" s="81">
        <v>1531</v>
      </c>
      <c r="H118" s="78" t="s">
        <v>660</v>
      </c>
      <c r="I118" s="81" t="s">
        <v>792</v>
      </c>
      <c r="J118" s="81">
        <v>3</v>
      </c>
      <c r="K118" s="81">
        <v>27</v>
      </c>
      <c r="L118" s="81" t="s">
        <v>684</v>
      </c>
      <c r="M118" s="81" t="s">
        <v>795</v>
      </c>
      <c r="N118" s="81">
        <v>29</v>
      </c>
      <c r="O118" s="81" t="s">
        <v>489</v>
      </c>
      <c r="P118" s="78" t="s">
        <v>748</v>
      </c>
      <c r="Q118" s="81" t="s">
        <v>159</v>
      </c>
      <c r="R118" s="57" t="s">
        <v>580</v>
      </c>
      <c r="S118" s="57" t="str">
        <f t="shared" si="3"/>
        <v>984</v>
      </c>
      <c r="T118" s="57">
        <f t="shared" si="5"/>
        <v>984</v>
      </c>
      <c r="U118" s="75">
        <f t="shared" si="4"/>
        <v>1.01</v>
      </c>
      <c r="V118" s="2"/>
      <c r="W118" s="2"/>
      <c r="X118" s="2"/>
      <c r="Y118" s="2"/>
      <c r="Z118" s="2"/>
    </row>
    <row r="119" spans="1:26" ht="12" customHeight="1" x14ac:dyDescent="0.25">
      <c r="A119" s="80">
        <v>43103</v>
      </c>
      <c r="B119" s="81">
        <v>5600</v>
      </c>
      <c r="C119" s="81">
        <v>4114770</v>
      </c>
      <c r="D119" s="78">
        <v>1902892615</v>
      </c>
      <c r="E119" s="78">
        <v>102181600</v>
      </c>
      <c r="F119" s="81">
        <v>505081</v>
      </c>
      <c r="G119" s="81">
        <v>1477</v>
      </c>
      <c r="H119" s="78" t="s">
        <v>63</v>
      </c>
      <c r="I119" s="81" t="s">
        <v>792</v>
      </c>
      <c r="J119" s="81">
        <v>3</v>
      </c>
      <c r="K119" s="81">
        <v>14</v>
      </c>
      <c r="L119" s="81" t="s">
        <v>701</v>
      </c>
      <c r="M119" s="81" t="s">
        <v>795</v>
      </c>
      <c r="N119" s="81">
        <v>24</v>
      </c>
      <c r="O119" s="81" t="s">
        <v>489</v>
      </c>
      <c r="P119" s="78" t="s">
        <v>749</v>
      </c>
      <c r="Q119" s="81" t="s">
        <v>716</v>
      </c>
      <c r="R119" s="57" t="s">
        <v>595</v>
      </c>
      <c r="S119" s="57" t="str">
        <f t="shared" si="3"/>
        <v>985</v>
      </c>
      <c r="T119" s="57">
        <f t="shared" si="5"/>
        <v>985</v>
      </c>
      <c r="U119" s="75">
        <f t="shared" si="4"/>
        <v>1</v>
      </c>
      <c r="V119" s="2"/>
      <c r="W119" s="2"/>
      <c r="X119" s="2"/>
      <c r="Y119" s="2"/>
      <c r="Z119" s="2"/>
    </row>
    <row r="120" spans="1:26" ht="12" customHeight="1" x14ac:dyDescent="0.25">
      <c r="A120" s="80">
        <v>43103</v>
      </c>
      <c r="B120" s="81">
        <v>12500</v>
      </c>
      <c r="C120" s="81">
        <v>4115191</v>
      </c>
      <c r="D120" s="78">
        <v>1083002141</v>
      </c>
      <c r="E120" s="78">
        <v>204749700</v>
      </c>
      <c r="F120" s="81">
        <v>505269</v>
      </c>
      <c r="G120" s="81">
        <v>1519</v>
      </c>
      <c r="H120" s="78" t="s">
        <v>126</v>
      </c>
      <c r="I120" s="81" t="s">
        <v>792</v>
      </c>
      <c r="J120" s="81">
        <v>3</v>
      </c>
      <c r="K120" s="81">
        <v>6</v>
      </c>
      <c r="L120" s="81" t="s">
        <v>691</v>
      </c>
      <c r="M120" s="81" t="s">
        <v>795</v>
      </c>
      <c r="N120" s="81">
        <v>49</v>
      </c>
      <c r="O120" s="81" t="s">
        <v>489</v>
      </c>
      <c r="P120" s="78" t="s">
        <v>127</v>
      </c>
      <c r="Q120" s="81" t="s">
        <v>128</v>
      </c>
      <c r="R120" s="57" t="s">
        <v>596</v>
      </c>
      <c r="S120" s="57" t="str">
        <f t="shared" si="3"/>
        <v>986</v>
      </c>
      <c r="T120" s="57">
        <f t="shared" si="5"/>
        <v>986</v>
      </c>
      <c r="U120" s="75">
        <f t="shared" si="4"/>
        <v>0.99</v>
      </c>
      <c r="V120" s="2"/>
      <c r="W120" s="2"/>
      <c r="X120" s="2"/>
      <c r="Y120" s="2"/>
      <c r="Z120" s="2"/>
    </row>
    <row r="121" spans="1:26" ht="12" customHeight="1" x14ac:dyDescent="0.25">
      <c r="A121" s="80">
        <v>43103</v>
      </c>
      <c r="B121" s="81">
        <v>12600</v>
      </c>
      <c r="C121" s="81">
        <v>4150702</v>
      </c>
      <c r="D121" s="78">
        <v>1124011499</v>
      </c>
      <c r="E121" s="78">
        <v>100290400</v>
      </c>
      <c r="F121" s="81">
        <v>505059</v>
      </c>
      <c r="G121" s="81">
        <v>507</v>
      </c>
      <c r="H121" s="78" t="s">
        <v>129</v>
      </c>
      <c r="I121" s="81" t="s">
        <v>792</v>
      </c>
      <c r="J121" s="81">
        <v>3</v>
      </c>
      <c r="K121" s="81">
        <v>34</v>
      </c>
      <c r="L121" s="81" t="s">
        <v>704</v>
      </c>
      <c r="M121" s="81" t="s">
        <v>795</v>
      </c>
      <c r="N121" s="81">
        <v>22</v>
      </c>
      <c r="O121" s="81" t="s">
        <v>492</v>
      </c>
      <c r="P121" s="78" t="s">
        <v>130</v>
      </c>
      <c r="Q121" s="81" t="s">
        <v>131</v>
      </c>
      <c r="R121" s="57" t="s">
        <v>581</v>
      </c>
      <c r="S121" s="57" t="str">
        <f t="shared" si="3"/>
        <v>985</v>
      </c>
      <c r="T121" s="57">
        <f t="shared" si="5"/>
        <v>985</v>
      </c>
      <c r="U121" s="75">
        <f t="shared" si="4"/>
        <v>1</v>
      </c>
      <c r="V121" s="2"/>
      <c r="W121" s="2"/>
      <c r="X121" s="2"/>
      <c r="Y121" s="2"/>
      <c r="Z121" s="2"/>
    </row>
    <row r="122" spans="1:26" ht="12" customHeight="1" x14ac:dyDescent="0.25">
      <c r="A122" s="80">
        <v>43103</v>
      </c>
      <c r="B122" s="81">
        <v>11300</v>
      </c>
      <c r="C122" s="81">
        <v>4115401</v>
      </c>
      <c r="D122" s="78">
        <v>1891140703</v>
      </c>
      <c r="E122" s="78">
        <v>206706800</v>
      </c>
      <c r="F122" s="81">
        <v>505511</v>
      </c>
      <c r="G122" s="81">
        <v>1540</v>
      </c>
      <c r="H122" s="78" t="s">
        <v>661</v>
      </c>
      <c r="I122" s="81" t="s">
        <v>792</v>
      </c>
      <c r="J122" s="81">
        <v>2</v>
      </c>
      <c r="K122" s="81">
        <v>17</v>
      </c>
      <c r="L122" s="81" t="s">
        <v>683</v>
      </c>
      <c r="M122" s="81" t="s">
        <v>795</v>
      </c>
      <c r="N122" s="81">
        <v>37</v>
      </c>
      <c r="O122" s="81" t="s">
        <v>772</v>
      </c>
      <c r="P122" s="78" t="s">
        <v>750</v>
      </c>
      <c r="Q122" s="81" t="s">
        <v>3</v>
      </c>
      <c r="R122" s="57" t="s">
        <v>597</v>
      </c>
      <c r="S122" s="57" t="str">
        <f t="shared" si="3"/>
        <v>981</v>
      </c>
      <c r="T122" s="57">
        <f t="shared" si="5"/>
        <v>981</v>
      </c>
      <c r="U122" s="75">
        <f t="shared" si="4"/>
        <v>1.03</v>
      </c>
      <c r="V122" s="2"/>
      <c r="W122" s="2"/>
      <c r="X122" s="2"/>
      <c r="Y122" s="2"/>
      <c r="Z122" s="2"/>
    </row>
    <row r="123" spans="1:26" ht="12" customHeight="1" x14ac:dyDescent="0.25">
      <c r="A123" s="80">
        <v>43103</v>
      </c>
      <c r="B123" s="81">
        <v>10100</v>
      </c>
      <c r="C123" s="81">
        <v>4114761</v>
      </c>
      <c r="D123" s="78">
        <v>1558360024</v>
      </c>
      <c r="E123" s="78">
        <v>101320000</v>
      </c>
      <c r="F123" s="81">
        <v>505074</v>
      </c>
      <c r="G123" s="81">
        <v>1476</v>
      </c>
      <c r="H123" s="78" t="s">
        <v>102</v>
      </c>
      <c r="I123" s="81" t="s">
        <v>792</v>
      </c>
      <c r="J123" s="81">
        <v>1</v>
      </c>
      <c r="K123" s="81">
        <v>36</v>
      </c>
      <c r="L123" s="81" t="s">
        <v>65</v>
      </c>
      <c r="M123" s="81" t="s">
        <v>795</v>
      </c>
      <c r="N123" s="81">
        <v>16</v>
      </c>
      <c r="O123" s="81" t="s">
        <v>489</v>
      </c>
      <c r="P123" s="78" t="s">
        <v>103</v>
      </c>
      <c r="Q123" s="81" t="s">
        <v>65</v>
      </c>
      <c r="R123" s="57" t="s">
        <v>598</v>
      </c>
      <c r="S123" s="57" t="str">
        <f t="shared" si="3"/>
        <v>993</v>
      </c>
      <c r="T123" s="57">
        <f t="shared" si="5"/>
        <v>993</v>
      </c>
      <c r="U123" s="75">
        <f t="shared" si="4"/>
        <v>0.98</v>
      </c>
      <c r="V123" s="2"/>
      <c r="W123" s="2"/>
      <c r="X123" s="2"/>
      <c r="Y123" s="2"/>
      <c r="Z123" s="2"/>
    </row>
    <row r="124" spans="1:26" ht="12" customHeight="1" x14ac:dyDescent="0.25">
      <c r="A124" s="80">
        <v>43103</v>
      </c>
      <c r="B124" s="81">
        <v>26060</v>
      </c>
      <c r="C124" s="81">
        <v>4113510</v>
      </c>
      <c r="D124" s="78">
        <v>1285619577</v>
      </c>
      <c r="E124" s="78">
        <v>100672200</v>
      </c>
      <c r="F124" s="81">
        <v>505009</v>
      </c>
      <c r="G124" s="81">
        <v>1351</v>
      </c>
      <c r="H124" s="78" t="s">
        <v>262</v>
      </c>
      <c r="I124" s="81" t="s">
        <v>792</v>
      </c>
      <c r="J124" s="81">
        <v>2</v>
      </c>
      <c r="K124" s="81">
        <v>17</v>
      </c>
      <c r="L124" s="81" t="s">
        <v>683</v>
      </c>
      <c r="M124" s="81" t="s">
        <v>795</v>
      </c>
      <c r="N124" s="81">
        <v>32</v>
      </c>
      <c r="O124" s="81" t="s">
        <v>489</v>
      </c>
      <c r="P124" s="78" t="s">
        <v>751</v>
      </c>
      <c r="Q124" s="81" t="s">
        <v>717</v>
      </c>
      <c r="R124" s="57" t="s">
        <v>599</v>
      </c>
      <c r="S124" s="57" t="str">
        <f t="shared" si="3"/>
        <v>981</v>
      </c>
      <c r="T124" s="57">
        <f t="shared" si="5"/>
        <v>981</v>
      </c>
      <c r="U124" s="75">
        <f t="shared" si="4"/>
        <v>1.03</v>
      </c>
      <c r="V124" s="2"/>
      <c r="W124" s="2"/>
      <c r="X124" s="2"/>
      <c r="Y124" s="2"/>
      <c r="Z124" s="2"/>
    </row>
    <row r="125" spans="1:26" ht="12" customHeight="1" x14ac:dyDescent="0.25">
      <c r="A125" s="80">
        <v>43103</v>
      </c>
      <c r="B125" s="81">
        <v>24600</v>
      </c>
      <c r="C125" s="81">
        <v>4114245</v>
      </c>
      <c r="D125" s="78">
        <v>1316045537</v>
      </c>
      <c r="E125" s="78">
        <v>200574300</v>
      </c>
      <c r="F125" s="81">
        <v>505239</v>
      </c>
      <c r="G125" s="81">
        <v>1424</v>
      </c>
      <c r="H125" s="78" t="s">
        <v>242</v>
      </c>
      <c r="I125" s="81" t="s">
        <v>792</v>
      </c>
      <c r="J125" s="81">
        <v>3</v>
      </c>
      <c r="K125" s="81">
        <v>27</v>
      </c>
      <c r="L125" s="81" t="s">
        <v>684</v>
      </c>
      <c r="M125" s="81" t="s">
        <v>795</v>
      </c>
      <c r="N125" s="81">
        <v>27</v>
      </c>
      <c r="O125" s="81" t="s">
        <v>489</v>
      </c>
      <c r="P125" s="78" t="s">
        <v>243</v>
      </c>
      <c r="Q125" s="81" t="s">
        <v>159</v>
      </c>
      <c r="R125" s="57" t="s">
        <v>600</v>
      </c>
      <c r="S125" s="57" t="str">
        <f t="shared" si="3"/>
        <v>984</v>
      </c>
      <c r="T125" s="57">
        <f t="shared" si="5"/>
        <v>984</v>
      </c>
      <c r="U125" s="75">
        <f t="shared" si="4"/>
        <v>1.01</v>
      </c>
      <c r="V125" s="2"/>
      <c r="W125" s="2"/>
      <c r="X125" s="2"/>
      <c r="Y125" s="2"/>
      <c r="Z125" s="2"/>
    </row>
    <row r="126" spans="1:26" ht="12" customHeight="1" x14ac:dyDescent="0.25">
      <c r="A126" s="80">
        <v>43103</v>
      </c>
      <c r="B126" s="81">
        <v>5100</v>
      </c>
      <c r="C126" s="81">
        <v>4113361</v>
      </c>
      <c r="D126" s="78">
        <v>1093700353</v>
      </c>
      <c r="E126" s="78">
        <v>100214000</v>
      </c>
      <c r="F126" s="81">
        <v>505288</v>
      </c>
      <c r="G126" s="81">
        <v>1336</v>
      </c>
      <c r="H126" s="78" t="s">
        <v>58</v>
      </c>
      <c r="I126" s="81" t="s">
        <v>792</v>
      </c>
      <c r="J126" s="81">
        <v>3</v>
      </c>
      <c r="K126" s="81">
        <v>8</v>
      </c>
      <c r="L126" s="81" t="s">
        <v>686</v>
      </c>
      <c r="M126" s="81" t="s">
        <v>795</v>
      </c>
      <c r="N126" s="81">
        <v>19</v>
      </c>
      <c r="O126" s="81" t="s">
        <v>489</v>
      </c>
      <c r="P126" s="78" t="s">
        <v>59</v>
      </c>
      <c r="Q126" s="81" t="s">
        <v>60</v>
      </c>
      <c r="R126" s="57" t="s">
        <v>511</v>
      </c>
      <c r="S126" s="57" t="str">
        <f t="shared" si="3"/>
        <v>986</v>
      </c>
      <c r="T126" s="57">
        <f t="shared" si="5"/>
        <v>986</v>
      </c>
      <c r="U126" s="75">
        <f t="shared" si="4"/>
        <v>0.99</v>
      </c>
      <c r="V126" s="2"/>
      <c r="W126" s="2"/>
      <c r="X126" s="2"/>
      <c r="Y126" s="2"/>
      <c r="Z126" s="2"/>
    </row>
    <row r="127" spans="1:26" ht="12" customHeight="1" x14ac:dyDescent="0.25">
      <c r="A127" s="80">
        <v>43103</v>
      </c>
      <c r="B127" s="81">
        <v>25040</v>
      </c>
      <c r="C127" s="81">
        <v>4111670</v>
      </c>
      <c r="D127" s="78">
        <v>1801887641</v>
      </c>
      <c r="E127" s="78">
        <v>101932800</v>
      </c>
      <c r="F127" s="81">
        <v>505493</v>
      </c>
      <c r="G127" s="81">
        <v>489</v>
      </c>
      <c r="H127" s="78" t="s">
        <v>245</v>
      </c>
      <c r="I127" s="81" t="s">
        <v>792</v>
      </c>
      <c r="J127" s="81">
        <v>2</v>
      </c>
      <c r="K127" s="81">
        <v>17</v>
      </c>
      <c r="L127" s="81" t="s">
        <v>683</v>
      </c>
      <c r="M127" s="81" t="s">
        <v>795</v>
      </c>
      <c r="N127" s="81">
        <v>43</v>
      </c>
      <c r="O127" s="81" t="s">
        <v>492</v>
      </c>
      <c r="P127" s="78" t="s">
        <v>246</v>
      </c>
      <c r="Q127" s="81" t="s">
        <v>3</v>
      </c>
      <c r="R127" s="57" t="s">
        <v>521</v>
      </c>
      <c r="S127" s="57" t="str">
        <f t="shared" si="3"/>
        <v>981</v>
      </c>
      <c r="T127" s="57">
        <f t="shared" si="5"/>
        <v>981</v>
      </c>
      <c r="U127" s="75">
        <f t="shared" si="4"/>
        <v>1.03</v>
      </c>
      <c r="V127" s="2"/>
      <c r="W127" s="2"/>
      <c r="X127" s="2"/>
      <c r="Y127" s="2"/>
      <c r="Z127" s="2"/>
    </row>
    <row r="128" spans="1:26" ht="12" customHeight="1" x14ac:dyDescent="0.25">
      <c r="A128" s="80">
        <v>43103</v>
      </c>
      <c r="B128" s="81">
        <v>5500</v>
      </c>
      <c r="C128" s="81">
        <v>4113528</v>
      </c>
      <c r="D128" s="78">
        <v>1205811585</v>
      </c>
      <c r="E128" s="78">
        <v>100474100</v>
      </c>
      <c r="F128" s="81">
        <v>505270</v>
      </c>
      <c r="G128" s="81">
        <v>1352</v>
      </c>
      <c r="H128" s="78" t="s">
        <v>61</v>
      </c>
      <c r="I128" s="81" t="s">
        <v>792</v>
      </c>
      <c r="J128" s="81">
        <v>2</v>
      </c>
      <c r="K128" s="81">
        <v>17</v>
      </c>
      <c r="L128" s="81" t="s">
        <v>683</v>
      </c>
      <c r="M128" s="81" t="s">
        <v>795</v>
      </c>
      <c r="N128" s="81">
        <v>34</v>
      </c>
      <c r="O128" s="81" t="s">
        <v>489</v>
      </c>
      <c r="P128" s="78" t="s">
        <v>62</v>
      </c>
      <c r="Q128" s="81" t="s">
        <v>3</v>
      </c>
      <c r="R128" s="57" t="s">
        <v>601</v>
      </c>
      <c r="S128" s="57" t="str">
        <f t="shared" si="3"/>
        <v>981</v>
      </c>
      <c r="T128" s="57">
        <f t="shared" si="5"/>
        <v>981</v>
      </c>
      <c r="U128" s="75">
        <f t="shared" si="4"/>
        <v>1.03</v>
      </c>
      <c r="V128" s="2"/>
      <c r="W128" s="2"/>
      <c r="X128" s="2"/>
      <c r="Y128" s="2"/>
      <c r="Z128" s="2"/>
    </row>
    <row r="129" spans="1:26" ht="12" customHeight="1" x14ac:dyDescent="0.25">
      <c r="A129" s="80">
        <v>43103</v>
      </c>
      <c r="B129" s="81">
        <v>33000</v>
      </c>
      <c r="C129" s="81">
        <v>4114519</v>
      </c>
      <c r="D129" s="78">
        <v>1427306331</v>
      </c>
      <c r="E129" s="78">
        <v>202252000</v>
      </c>
      <c r="F129" s="81">
        <v>505378</v>
      </c>
      <c r="G129" s="81">
        <v>1451</v>
      </c>
      <c r="H129" s="78" t="s">
        <v>290</v>
      </c>
      <c r="I129" s="81" t="s">
        <v>792</v>
      </c>
      <c r="J129" s="81">
        <v>2</v>
      </c>
      <c r="K129" s="81">
        <v>29</v>
      </c>
      <c r="L129" s="81" t="s">
        <v>699</v>
      </c>
      <c r="M129" s="81" t="s">
        <v>795</v>
      </c>
      <c r="N129" s="81">
        <v>40</v>
      </c>
      <c r="O129" s="81" t="s">
        <v>489</v>
      </c>
      <c r="P129" s="78" t="s">
        <v>291</v>
      </c>
      <c r="Q129" s="81" t="s">
        <v>292</v>
      </c>
      <c r="R129" s="57" t="s">
        <v>602</v>
      </c>
      <c r="S129" s="57" t="str">
        <f t="shared" si="3"/>
        <v>982</v>
      </c>
      <c r="T129" s="57">
        <f t="shared" si="5"/>
        <v>982</v>
      </c>
      <c r="U129" s="75">
        <f t="shared" si="4"/>
        <v>1.01</v>
      </c>
      <c r="V129" s="2"/>
      <c r="W129" s="2"/>
      <c r="X129" s="2"/>
      <c r="Y129" s="2"/>
      <c r="Z129" s="2"/>
    </row>
    <row r="130" spans="1:26" ht="12" customHeight="1" x14ac:dyDescent="0.25">
      <c r="A130" s="80">
        <v>43103</v>
      </c>
      <c r="B130" s="81">
        <v>17600</v>
      </c>
      <c r="C130" s="81">
        <v>4114500</v>
      </c>
      <c r="D130" s="78">
        <v>1770831687</v>
      </c>
      <c r="E130" s="78">
        <v>202251900</v>
      </c>
      <c r="F130" s="81">
        <v>505273</v>
      </c>
      <c r="G130" s="81">
        <v>1450</v>
      </c>
      <c r="H130" s="78" t="s">
        <v>173</v>
      </c>
      <c r="I130" s="81" t="s">
        <v>792</v>
      </c>
      <c r="J130" s="81">
        <v>3</v>
      </c>
      <c r="K130" s="81">
        <v>6</v>
      </c>
      <c r="L130" s="81" t="s">
        <v>691</v>
      </c>
      <c r="M130" s="81" t="s">
        <v>795</v>
      </c>
      <c r="N130" s="81">
        <v>18</v>
      </c>
      <c r="O130" s="81" t="s">
        <v>489</v>
      </c>
      <c r="P130" s="78" t="s">
        <v>174</v>
      </c>
      <c r="Q130" s="81" t="s">
        <v>175</v>
      </c>
      <c r="R130" s="57" t="s">
        <v>603</v>
      </c>
      <c r="S130" s="57" t="str">
        <f t="shared" ref="S130:S193" si="6">LEFT(R130,3)</f>
        <v>986</v>
      </c>
      <c r="T130" s="57">
        <f t="shared" si="5"/>
        <v>986</v>
      </c>
      <c r="U130" s="75">
        <f t="shared" ref="U130:U193" si="7">VLOOKUP($T130,$W$3:$Y$17,3,FALSE)</f>
        <v>0.99</v>
      </c>
      <c r="V130" s="2"/>
      <c r="W130" s="2"/>
      <c r="X130" s="2"/>
      <c r="Y130" s="2"/>
      <c r="Z130" s="2"/>
    </row>
    <row r="131" spans="1:26" ht="12" customHeight="1" x14ac:dyDescent="0.25">
      <c r="A131" s="80">
        <v>43103</v>
      </c>
      <c r="B131" s="81">
        <v>4400</v>
      </c>
      <c r="C131" s="81">
        <v>4114551</v>
      </c>
      <c r="D131" s="78">
        <v>1841548757</v>
      </c>
      <c r="E131" s="78">
        <v>202251800</v>
      </c>
      <c r="F131" s="81">
        <v>505283</v>
      </c>
      <c r="G131" s="81">
        <v>1455</v>
      </c>
      <c r="H131" s="78" t="s">
        <v>44</v>
      </c>
      <c r="I131" s="81" t="s">
        <v>792</v>
      </c>
      <c r="J131" s="81">
        <v>1</v>
      </c>
      <c r="K131" s="81">
        <v>2</v>
      </c>
      <c r="L131" s="81" t="s">
        <v>706</v>
      </c>
      <c r="M131" s="81" t="s">
        <v>795</v>
      </c>
      <c r="N131" s="81">
        <v>9</v>
      </c>
      <c r="O131" s="81" t="s">
        <v>489</v>
      </c>
      <c r="P131" s="78" t="s">
        <v>45</v>
      </c>
      <c r="Q131" s="81" t="s">
        <v>46</v>
      </c>
      <c r="R131" s="57" t="s">
        <v>604</v>
      </c>
      <c r="S131" s="57" t="str">
        <f t="shared" si="6"/>
        <v>994</v>
      </c>
      <c r="T131" s="57">
        <f t="shared" ref="T131:T194" si="8">S131*1</f>
        <v>994</v>
      </c>
      <c r="U131" s="75">
        <f t="shared" si="7"/>
        <v>0.94</v>
      </c>
      <c r="V131" s="2"/>
      <c r="W131" s="2"/>
      <c r="X131" s="2"/>
      <c r="Y131" s="2"/>
      <c r="Z131" s="2"/>
    </row>
    <row r="132" spans="1:26" ht="12" customHeight="1" x14ac:dyDescent="0.25">
      <c r="A132" s="80">
        <v>43103</v>
      </c>
      <c r="B132" s="81">
        <v>3300</v>
      </c>
      <c r="C132" s="81">
        <v>4114586</v>
      </c>
      <c r="D132" s="78">
        <v>1730423757</v>
      </c>
      <c r="E132" s="78">
        <v>202352100</v>
      </c>
      <c r="F132" s="81">
        <v>505401</v>
      </c>
      <c r="G132" s="81">
        <v>1458</v>
      </c>
      <c r="H132" s="78" t="s">
        <v>31</v>
      </c>
      <c r="I132" s="81" t="s">
        <v>792</v>
      </c>
      <c r="J132" s="81">
        <v>1</v>
      </c>
      <c r="K132" s="81">
        <v>39</v>
      </c>
      <c r="L132" s="81" t="s">
        <v>32</v>
      </c>
      <c r="M132" s="81" t="s">
        <v>795</v>
      </c>
      <c r="N132" s="81">
        <v>15</v>
      </c>
      <c r="O132" s="81" t="s">
        <v>489</v>
      </c>
      <c r="P132" s="78" t="s">
        <v>33</v>
      </c>
      <c r="Q132" s="81" t="s">
        <v>34</v>
      </c>
      <c r="R132" s="57" t="s">
        <v>605</v>
      </c>
      <c r="S132" s="57" t="str">
        <f t="shared" si="6"/>
        <v>989</v>
      </c>
      <c r="T132" s="57">
        <f t="shared" si="8"/>
        <v>989</v>
      </c>
      <c r="U132" s="75">
        <f t="shared" si="7"/>
        <v>0.99</v>
      </c>
      <c r="V132" s="2"/>
      <c r="W132" s="2"/>
      <c r="X132" s="2"/>
      <c r="Y132" s="2"/>
      <c r="Z132" s="2"/>
    </row>
    <row r="133" spans="1:26" ht="12" customHeight="1" x14ac:dyDescent="0.25">
      <c r="A133" s="80">
        <v>43103</v>
      </c>
      <c r="B133" s="81">
        <v>17000</v>
      </c>
      <c r="C133" s="81">
        <v>4114578</v>
      </c>
      <c r="D133" s="78">
        <v>1699019711</v>
      </c>
      <c r="E133" s="78">
        <v>202352000</v>
      </c>
      <c r="F133" s="81">
        <v>505275</v>
      </c>
      <c r="G133" s="81">
        <v>1457</v>
      </c>
      <c r="H133" s="78" t="s">
        <v>166</v>
      </c>
      <c r="I133" s="81" t="s">
        <v>792</v>
      </c>
      <c r="J133" s="81">
        <v>1</v>
      </c>
      <c r="K133" s="81">
        <v>33</v>
      </c>
      <c r="L133" s="81" t="s">
        <v>694</v>
      </c>
      <c r="M133" s="81" t="s">
        <v>795</v>
      </c>
      <c r="N133" s="81">
        <v>7</v>
      </c>
      <c r="O133" s="81" t="s">
        <v>489</v>
      </c>
      <c r="P133" s="78" t="s">
        <v>167</v>
      </c>
      <c r="Q133" s="81" t="s">
        <v>168</v>
      </c>
      <c r="R133" s="57" t="s">
        <v>532</v>
      </c>
      <c r="S133" s="57" t="str">
        <f t="shared" si="6"/>
        <v>991</v>
      </c>
      <c r="T133" s="57">
        <f t="shared" si="8"/>
        <v>991</v>
      </c>
      <c r="U133" s="75">
        <f t="shared" si="7"/>
        <v>0.95</v>
      </c>
      <c r="V133" s="2"/>
      <c r="W133" s="2"/>
      <c r="X133" s="2"/>
      <c r="Y133" s="2"/>
      <c r="Z133" s="2"/>
    </row>
    <row r="134" spans="1:26" ht="12" customHeight="1" x14ac:dyDescent="0.25">
      <c r="A134" s="80">
        <v>43103</v>
      </c>
      <c r="B134" s="81">
        <v>20000</v>
      </c>
      <c r="C134" s="81">
        <v>4114543</v>
      </c>
      <c r="D134" s="78">
        <v>1295083145</v>
      </c>
      <c r="E134" s="78">
        <v>202251600</v>
      </c>
      <c r="F134" s="81">
        <v>505226</v>
      </c>
      <c r="G134" s="81">
        <v>1454</v>
      </c>
      <c r="H134" s="78" t="s">
        <v>207</v>
      </c>
      <c r="I134" s="81" t="s">
        <v>792</v>
      </c>
      <c r="J134" s="81">
        <v>1</v>
      </c>
      <c r="K134" s="81">
        <v>39</v>
      </c>
      <c r="L134" s="81" t="s">
        <v>32</v>
      </c>
      <c r="M134" s="81" t="s">
        <v>795</v>
      </c>
      <c r="N134" s="81">
        <v>15</v>
      </c>
      <c r="O134" s="81" t="s">
        <v>489</v>
      </c>
      <c r="P134" s="78" t="s">
        <v>208</v>
      </c>
      <c r="Q134" s="81" t="s">
        <v>209</v>
      </c>
      <c r="R134" s="57" t="s">
        <v>606</v>
      </c>
      <c r="S134" s="57" t="str">
        <f t="shared" si="6"/>
        <v>989</v>
      </c>
      <c r="T134" s="57">
        <f t="shared" si="8"/>
        <v>989</v>
      </c>
      <c r="U134" s="75">
        <f t="shared" si="7"/>
        <v>0.99</v>
      </c>
      <c r="V134" s="2"/>
      <c r="W134" s="2"/>
      <c r="X134" s="2"/>
      <c r="Y134" s="2"/>
      <c r="Z134" s="2"/>
    </row>
    <row r="135" spans="1:26" ht="12" customHeight="1" x14ac:dyDescent="0.25">
      <c r="A135" s="80">
        <v>43103</v>
      </c>
      <c r="B135" s="81">
        <v>1600</v>
      </c>
      <c r="C135" s="81">
        <v>4114696</v>
      </c>
      <c r="D135" s="78">
        <v>1255743019</v>
      </c>
      <c r="E135" s="78">
        <v>203834800</v>
      </c>
      <c r="F135" s="81">
        <v>505373</v>
      </c>
      <c r="G135" s="81">
        <v>1469</v>
      </c>
      <c r="H135" s="78" t="s">
        <v>662</v>
      </c>
      <c r="I135" s="81" t="s">
        <v>792</v>
      </c>
      <c r="J135" s="81">
        <v>3</v>
      </c>
      <c r="K135" s="81">
        <v>21</v>
      </c>
      <c r="L135" s="81" t="s">
        <v>707</v>
      </c>
      <c r="M135" s="81" t="s">
        <v>795</v>
      </c>
      <c r="N135" s="81">
        <v>20</v>
      </c>
      <c r="O135" s="81" t="s">
        <v>489</v>
      </c>
      <c r="P135" s="78" t="s">
        <v>13</v>
      </c>
      <c r="Q135" s="81" t="s">
        <v>14</v>
      </c>
      <c r="R135" s="57" t="s">
        <v>607</v>
      </c>
      <c r="S135" s="57" t="str">
        <f t="shared" si="6"/>
        <v>985</v>
      </c>
      <c r="T135" s="57">
        <f t="shared" si="8"/>
        <v>985</v>
      </c>
      <c r="U135" s="75">
        <f t="shared" si="7"/>
        <v>1</v>
      </c>
      <c r="V135" s="2"/>
      <c r="W135" s="2"/>
      <c r="X135" s="2"/>
      <c r="Y135" s="2"/>
      <c r="Z135" s="2"/>
    </row>
    <row r="136" spans="1:26" ht="12" customHeight="1" x14ac:dyDescent="0.25">
      <c r="A136" s="80">
        <v>43103</v>
      </c>
      <c r="B136" s="81">
        <v>41111</v>
      </c>
      <c r="C136" s="81">
        <v>4115281</v>
      </c>
      <c r="D136" s="78">
        <v>1316125321</v>
      </c>
      <c r="E136" s="78">
        <v>108514800</v>
      </c>
      <c r="F136" s="81">
        <v>505527</v>
      </c>
      <c r="G136" s="81">
        <v>1528</v>
      </c>
      <c r="H136" s="78" t="s">
        <v>663</v>
      </c>
      <c r="I136" s="81" t="s">
        <v>792</v>
      </c>
      <c r="J136" s="81">
        <v>2</v>
      </c>
      <c r="K136" s="81">
        <v>31</v>
      </c>
      <c r="L136" s="81" t="s">
        <v>22</v>
      </c>
      <c r="M136" s="81" t="s">
        <v>795</v>
      </c>
      <c r="N136" s="81">
        <v>32</v>
      </c>
      <c r="O136" s="81" t="s">
        <v>489</v>
      </c>
      <c r="P136" s="78" t="s">
        <v>752</v>
      </c>
      <c r="Q136" s="81" t="s">
        <v>710</v>
      </c>
      <c r="R136" s="57" t="s">
        <v>508</v>
      </c>
      <c r="S136" s="57" t="str">
        <f t="shared" si="6"/>
        <v>980</v>
      </c>
      <c r="T136" s="57">
        <f t="shared" si="8"/>
        <v>980</v>
      </c>
      <c r="U136" s="75">
        <f t="shared" si="7"/>
        <v>1.03</v>
      </c>
      <c r="V136" s="2"/>
      <c r="W136" s="2"/>
      <c r="X136" s="2"/>
      <c r="Y136" s="2"/>
      <c r="Z136" s="2"/>
    </row>
    <row r="137" spans="1:26" ht="12" customHeight="1" x14ac:dyDescent="0.25">
      <c r="A137" s="80">
        <v>43103</v>
      </c>
      <c r="B137" s="81">
        <v>18300</v>
      </c>
      <c r="C137" s="81">
        <v>4114688</v>
      </c>
      <c r="D137" s="78">
        <v>1881006633</v>
      </c>
      <c r="E137" s="78">
        <v>203925100</v>
      </c>
      <c r="F137" s="81">
        <v>505263</v>
      </c>
      <c r="G137" s="81">
        <v>1468</v>
      </c>
      <c r="H137" s="78" t="s">
        <v>500</v>
      </c>
      <c r="I137" s="81" t="s">
        <v>792</v>
      </c>
      <c r="J137" s="81">
        <v>1</v>
      </c>
      <c r="K137" s="81">
        <v>19</v>
      </c>
      <c r="L137" s="81" t="s">
        <v>708</v>
      </c>
      <c r="M137" s="81" t="s">
        <v>795</v>
      </c>
      <c r="N137" s="81">
        <v>13</v>
      </c>
      <c r="O137" s="81" t="s">
        <v>489</v>
      </c>
      <c r="P137" s="78" t="s">
        <v>178</v>
      </c>
      <c r="Q137" s="81" t="s">
        <v>179</v>
      </c>
      <c r="R137" s="57" t="s">
        <v>608</v>
      </c>
      <c r="S137" s="57" t="str">
        <f t="shared" si="6"/>
        <v>989</v>
      </c>
      <c r="T137" s="57">
        <f t="shared" si="8"/>
        <v>989</v>
      </c>
      <c r="U137" s="75">
        <f t="shared" si="7"/>
        <v>0.99</v>
      </c>
      <c r="V137" s="2"/>
      <c r="W137" s="2"/>
      <c r="X137" s="2"/>
      <c r="Y137" s="2"/>
      <c r="Z137" s="2"/>
    </row>
    <row r="138" spans="1:26" ht="12" customHeight="1" x14ac:dyDescent="0.25">
      <c r="A138" s="80">
        <v>43103</v>
      </c>
      <c r="B138" s="81">
        <v>29080</v>
      </c>
      <c r="C138" s="81">
        <v>4111779</v>
      </c>
      <c r="D138" s="78">
        <v>1598750895</v>
      </c>
      <c r="E138" s="78">
        <v>101417400</v>
      </c>
      <c r="F138" s="81">
        <v>505418</v>
      </c>
      <c r="G138" s="81">
        <v>1177</v>
      </c>
      <c r="H138" s="78" t="s">
        <v>268</v>
      </c>
      <c r="I138" s="81" t="s">
        <v>792</v>
      </c>
      <c r="J138" s="81">
        <v>2</v>
      </c>
      <c r="K138" s="81">
        <v>17</v>
      </c>
      <c r="L138" s="81" t="s">
        <v>683</v>
      </c>
      <c r="M138" s="81" t="s">
        <v>795</v>
      </c>
      <c r="N138" s="81">
        <v>41</v>
      </c>
      <c r="O138" s="81" t="s">
        <v>773</v>
      </c>
      <c r="P138" s="78" t="s">
        <v>269</v>
      </c>
      <c r="Q138" s="81" t="s">
        <v>110</v>
      </c>
      <c r="R138" s="57" t="s">
        <v>609</v>
      </c>
      <c r="S138" s="57" t="str">
        <f t="shared" si="6"/>
        <v>980</v>
      </c>
      <c r="T138" s="57">
        <f t="shared" si="8"/>
        <v>980</v>
      </c>
      <c r="U138" s="75">
        <f t="shared" si="7"/>
        <v>1.03</v>
      </c>
      <c r="V138" s="2"/>
      <c r="W138" s="2"/>
      <c r="X138" s="2"/>
      <c r="Y138" s="2"/>
      <c r="Z138" s="2"/>
    </row>
    <row r="139" spans="1:26" ht="12" customHeight="1" x14ac:dyDescent="0.25">
      <c r="A139" s="80">
        <v>43103</v>
      </c>
      <c r="B139" s="81">
        <v>40150</v>
      </c>
      <c r="C139" s="81">
        <v>4110672</v>
      </c>
      <c r="D139" s="78">
        <v>1992704126</v>
      </c>
      <c r="E139" s="78">
        <v>102386600</v>
      </c>
      <c r="F139" s="81">
        <v>505387</v>
      </c>
      <c r="G139" s="81">
        <v>1067</v>
      </c>
      <c r="H139" s="78" t="s">
        <v>335</v>
      </c>
      <c r="I139" s="81" t="s">
        <v>792</v>
      </c>
      <c r="J139" s="81">
        <v>3</v>
      </c>
      <c r="K139" s="81">
        <v>34</v>
      </c>
      <c r="L139" s="81" t="s">
        <v>704</v>
      </c>
      <c r="M139" s="81" t="s">
        <v>795</v>
      </c>
      <c r="N139" s="81">
        <v>22</v>
      </c>
      <c r="O139" s="81" t="s">
        <v>773</v>
      </c>
      <c r="P139" s="78" t="s">
        <v>336</v>
      </c>
      <c r="Q139" s="81" t="s">
        <v>281</v>
      </c>
      <c r="R139" s="57" t="s">
        <v>594</v>
      </c>
      <c r="S139" s="57" t="str">
        <f t="shared" si="6"/>
        <v>985</v>
      </c>
      <c r="T139" s="57">
        <f t="shared" si="8"/>
        <v>985</v>
      </c>
      <c r="U139" s="75">
        <f t="shared" si="7"/>
        <v>1</v>
      </c>
      <c r="V139" s="2"/>
      <c r="W139" s="2"/>
      <c r="X139" s="2"/>
      <c r="Y139" s="2"/>
      <c r="Z139" s="2"/>
    </row>
    <row r="140" spans="1:26" ht="12" customHeight="1" x14ac:dyDescent="0.25">
      <c r="A140" s="80">
        <v>43103</v>
      </c>
      <c r="B140" s="81">
        <v>1400</v>
      </c>
      <c r="C140" s="81">
        <v>4107702</v>
      </c>
      <c r="D140" s="78">
        <v>1952386369</v>
      </c>
      <c r="E140" s="78">
        <v>102302300</v>
      </c>
      <c r="F140" s="81">
        <v>505182</v>
      </c>
      <c r="G140" s="81">
        <v>77</v>
      </c>
      <c r="H140" s="78" t="s">
        <v>10</v>
      </c>
      <c r="I140" s="81" t="s">
        <v>792</v>
      </c>
      <c r="J140" s="81">
        <v>2</v>
      </c>
      <c r="K140" s="81">
        <v>17</v>
      </c>
      <c r="L140" s="81" t="s">
        <v>683</v>
      </c>
      <c r="M140" s="81" t="s">
        <v>795</v>
      </c>
      <c r="N140" s="81">
        <v>34</v>
      </c>
      <c r="O140" s="81" t="s">
        <v>773</v>
      </c>
      <c r="P140" s="78" t="s">
        <v>11</v>
      </c>
      <c r="Q140" s="81" t="s">
        <v>3</v>
      </c>
      <c r="R140" s="57" t="s">
        <v>610</v>
      </c>
      <c r="S140" s="57" t="str">
        <f t="shared" si="6"/>
        <v>981</v>
      </c>
      <c r="T140" s="57">
        <f t="shared" si="8"/>
        <v>981</v>
      </c>
      <c r="U140" s="75">
        <f t="shared" si="7"/>
        <v>1.03</v>
      </c>
      <c r="V140" s="2"/>
      <c r="W140" s="2"/>
      <c r="X140" s="2"/>
      <c r="Y140" s="2"/>
      <c r="Z140" s="2"/>
    </row>
    <row r="141" spans="1:26" ht="12" customHeight="1" x14ac:dyDescent="0.25">
      <c r="A141" s="80">
        <v>43103</v>
      </c>
      <c r="B141" s="81">
        <v>23400</v>
      </c>
      <c r="C141" s="81">
        <v>4114179</v>
      </c>
      <c r="D141" s="78">
        <v>1174774673</v>
      </c>
      <c r="E141" s="78">
        <v>100769500</v>
      </c>
      <c r="F141" s="81">
        <v>505414</v>
      </c>
      <c r="G141" s="81">
        <v>1417</v>
      </c>
      <c r="H141" s="78" t="s">
        <v>234</v>
      </c>
      <c r="I141" s="81" t="s">
        <v>792</v>
      </c>
      <c r="J141" s="81">
        <v>1</v>
      </c>
      <c r="K141" s="81">
        <v>32</v>
      </c>
      <c r="L141" s="81" t="s">
        <v>30</v>
      </c>
      <c r="M141" s="81" t="s">
        <v>795</v>
      </c>
      <c r="N141" s="81">
        <v>3</v>
      </c>
      <c r="O141" s="81" t="s">
        <v>773</v>
      </c>
      <c r="P141" s="78" t="s">
        <v>235</v>
      </c>
      <c r="Q141" s="81" t="s">
        <v>30</v>
      </c>
      <c r="R141" s="57" t="s">
        <v>509</v>
      </c>
      <c r="S141" s="57" t="str">
        <f t="shared" si="6"/>
        <v>992</v>
      </c>
      <c r="T141" s="57">
        <f t="shared" si="8"/>
        <v>992</v>
      </c>
      <c r="U141" s="75">
        <f t="shared" si="7"/>
        <v>0.95</v>
      </c>
      <c r="V141" s="2"/>
      <c r="W141" s="2"/>
      <c r="X141" s="2"/>
      <c r="Y141" s="2"/>
      <c r="Z141" s="2"/>
    </row>
    <row r="142" spans="1:26" ht="12" customHeight="1" x14ac:dyDescent="0.25">
      <c r="A142" s="80">
        <v>43103</v>
      </c>
      <c r="B142" s="81">
        <v>39990</v>
      </c>
      <c r="C142" s="81">
        <v>4219408</v>
      </c>
      <c r="D142" s="78">
        <v>1700038197</v>
      </c>
      <c r="E142" s="78">
        <v>200125900</v>
      </c>
      <c r="F142" s="81">
        <v>505354</v>
      </c>
      <c r="G142" s="81">
        <v>194</v>
      </c>
      <c r="H142" s="78" t="s">
        <v>324</v>
      </c>
      <c r="I142" s="81" t="s">
        <v>792</v>
      </c>
      <c r="J142" s="81">
        <v>1</v>
      </c>
      <c r="K142" s="81">
        <v>33</v>
      </c>
      <c r="L142" s="81" t="s">
        <v>694</v>
      </c>
      <c r="M142" s="81" t="s">
        <v>795</v>
      </c>
      <c r="N142" s="81">
        <v>7</v>
      </c>
      <c r="O142" s="81" t="s">
        <v>773</v>
      </c>
      <c r="P142" s="78" t="s">
        <v>753</v>
      </c>
      <c r="Q142" s="81" t="s">
        <v>718</v>
      </c>
      <c r="R142" s="57" t="s">
        <v>611</v>
      </c>
      <c r="S142" s="57" t="str">
        <f t="shared" si="6"/>
        <v>991</v>
      </c>
      <c r="T142" s="57">
        <f t="shared" si="8"/>
        <v>991</v>
      </c>
      <c r="U142" s="75">
        <f t="shared" si="7"/>
        <v>0.95</v>
      </c>
      <c r="V142" s="2"/>
      <c r="W142" s="2"/>
      <c r="X142" s="2"/>
      <c r="Y142" s="2"/>
      <c r="Z142" s="2"/>
    </row>
    <row r="143" spans="1:26" ht="12" customHeight="1" x14ac:dyDescent="0.25">
      <c r="A143" s="80">
        <v>43103</v>
      </c>
      <c r="B143" s="81">
        <v>31510</v>
      </c>
      <c r="C143" s="81">
        <v>4115611</v>
      </c>
      <c r="D143" s="78">
        <v>1215441407</v>
      </c>
      <c r="E143" s="78">
        <v>209215600</v>
      </c>
      <c r="F143" s="81">
        <v>505299</v>
      </c>
      <c r="G143" s="81">
        <v>1561</v>
      </c>
      <c r="H143" s="78" t="s">
        <v>664</v>
      </c>
      <c r="I143" s="81" t="s">
        <v>792</v>
      </c>
      <c r="J143" s="81">
        <v>3</v>
      </c>
      <c r="K143" s="81">
        <v>34</v>
      </c>
      <c r="L143" s="81" t="s">
        <v>704</v>
      </c>
      <c r="M143" s="81" t="s">
        <v>795</v>
      </c>
      <c r="N143" s="81">
        <v>22</v>
      </c>
      <c r="O143" s="81" t="s">
        <v>489</v>
      </c>
      <c r="P143" s="78" t="s">
        <v>754</v>
      </c>
      <c r="Q143" s="81" t="s">
        <v>281</v>
      </c>
      <c r="R143" s="57" t="s">
        <v>612</v>
      </c>
      <c r="S143" s="57" t="str">
        <f t="shared" si="6"/>
        <v>985</v>
      </c>
      <c r="T143" s="57">
        <f t="shared" si="8"/>
        <v>985</v>
      </c>
      <c r="U143" s="75">
        <f t="shared" si="7"/>
        <v>1</v>
      </c>
      <c r="V143" s="2"/>
      <c r="W143" s="2"/>
      <c r="X143" s="2"/>
      <c r="Y143" s="2"/>
      <c r="Z143" s="2"/>
    </row>
    <row r="144" spans="1:26" ht="12" customHeight="1" x14ac:dyDescent="0.25">
      <c r="A144" s="80">
        <v>43103</v>
      </c>
      <c r="B144" s="81">
        <v>40960</v>
      </c>
      <c r="C144" s="81">
        <v>4114344</v>
      </c>
      <c r="D144" s="78">
        <v>1699760025</v>
      </c>
      <c r="E144" s="78">
        <v>101659700</v>
      </c>
      <c r="F144" s="81">
        <v>505211</v>
      </c>
      <c r="G144" s="81">
        <v>1434</v>
      </c>
      <c r="H144" s="78" t="s">
        <v>400</v>
      </c>
      <c r="I144" s="81" t="s">
        <v>792</v>
      </c>
      <c r="J144" s="81">
        <v>3</v>
      </c>
      <c r="K144" s="81">
        <v>27</v>
      </c>
      <c r="L144" s="81" t="s">
        <v>684</v>
      </c>
      <c r="M144" s="81" t="s">
        <v>795</v>
      </c>
      <c r="N144" s="81">
        <v>25</v>
      </c>
      <c r="O144" s="81" t="s">
        <v>489</v>
      </c>
      <c r="P144" s="78" t="s">
        <v>401</v>
      </c>
      <c r="Q144" s="81" t="s">
        <v>147</v>
      </c>
      <c r="R144" s="57" t="s">
        <v>575</v>
      </c>
      <c r="S144" s="57" t="str">
        <f t="shared" si="6"/>
        <v>983</v>
      </c>
      <c r="T144" s="57">
        <f t="shared" si="8"/>
        <v>983</v>
      </c>
      <c r="U144" s="75">
        <f t="shared" si="7"/>
        <v>1.01</v>
      </c>
      <c r="V144" s="2"/>
      <c r="W144" s="2"/>
      <c r="X144" s="2"/>
      <c r="Y144" s="2"/>
      <c r="Z144" s="2"/>
    </row>
    <row r="145" spans="1:26" ht="12" customHeight="1" x14ac:dyDescent="0.25">
      <c r="A145" s="80">
        <v>43103</v>
      </c>
      <c r="B145" s="81">
        <v>23900</v>
      </c>
      <c r="C145" s="81">
        <v>4114594</v>
      </c>
      <c r="D145" s="78">
        <v>1982948535</v>
      </c>
      <c r="E145" s="78">
        <v>202561700</v>
      </c>
      <c r="F145" s="81">
        <v>505204</v>
      </c>
      <c r="G145" s="81">
        <v>1459</v>
      </c>
      <c r="H145" s="78" t="s">
        <v>238</v>
      </c>
      <c r="I145" s="81" t="s">
        <v>792</v>
      </c>
      <c r="J145" s="81">
        <v>2</v>
      </c>
      <c r="K145" s="81">
        <v>17</v>
      </c>
      <c r="L145" s="81" t="s">
        <v>683</v>
      </c>
      <c r="M145" s="81" t="s">
        <v>795</v>
      </c>
      <c r="N145" s="81">
        <v>36</v>
      </c>
      <c r="O145" s="81" t="s">
        <v>489</v>
      </c>
      <c r="P145" s="78" t="s">
        <v>239</v>
      </c>
      <c r="Q145" s="81" t="s">
        <v>3</v>
      </c>
      <c r="R145" s="57" t="s">
        <v>586</v>
      </c>
      <c r="S145" s="57" t="str">
        <f t="shared" si="6"/>
        <v>981</v>
      </c>
      <c r="T145" s="57">
        <f t="shared" si="8"/>
        <v>981</v>
      </c>
      <c r="U145" s="75">
        <f t="shared" si="7"/>
        <v>1.03</v>
      </c>
      <c r="V145" s="2"/>
      <c r="W145" s="2"/>
      <c r="X145" s="2"/>
      <c r="Y145" s="2"/>
      <c r="Z145" s="2"/>
    </row>
    <row r="146" spans="1:26" ht="12" customHeight="1" x14ac:dyDescent="0.25">
      <c r="A146" s="80">
        <v>43103</v>
      </c>
      <c r="B146" s="81">
        <v>35010</v>
      </c>
      <c r="C146" s="81">
        <v>4114670</v>
      </c>
      <c r="D146" s="78">
        <v>1407271430</v>
      </c>
      <c r="E146" s="78">
        <v>203651100</v>
      </c>
      <c r="F146" s="81">
        <v>505304</v>
      </c>
      <c r="G146" s="81">
        <v>1467</v>
      </c>
      <c r="H146" s="78" t="s">
        <v>298</v>
      </c>
      <c r="I146" s="81" t="s">
        <v>792</v>
      </c>
      <c r="J146" s="81">
        <v>3</v>
      </c>
      <c r="K146" s="81">
        <v>27</v>
      </c>
      <c r="L146" s="81" t="s">
        <v>684</v>
      </c>
      <c r="M146" s="81" t="s">
        <v>795</v>
      </c>
      <c r="N146" s="81">
        <v>25</v>
      </c>
      <c r="O146" s="81" t="s">
        <v>489</v>
      </c>
      <c r="P146" s="78" t="s">
        <v>299</v>
      </c>
      <c r="Q146" s="81" t="s">
        <v>147</v>
      </c>
      <c r="R146" s="57" t="s">
        <v>575</v>
      </c>
      <c r="S146" s="57" t="str">
        <f t="shared" si="6"/>
        <v>983</v>
      </c>
      <c r="T146" s="57">
        <f t="shared" si="8"/>
        <v>983</v>
      </c>
      <c r="U146" s="75">
        <f t="shared" si="7"/>
        <v>1.01</v>
      </c>
      <c r="V146" s="2"/>
      <c r="W146" s="2"/>
      <c r="X146" s="2"/>
      <c r="Y146" s="2"/>
      <c r="Z146" s="2"/>
    </row>
    <row r="147" spans="1:26" ht="12" customHeight="1" x14ac:dyDescent="0.25">
      <c r="A147" s="80">
        <v>43103</v>
      </c>
      <c r="B147" s="81">
        <v>15100</v>
      </c>
      <c r="C147" s="81">
        <v>4114629</v>
      </c>
      <c r="D147" s="78">
        <v>1306186622</v>
      </c>
      <c r="E147" s="78">
        <v>203482000</v>
      </c>
      <c r="F147" s="81">
        <v>505181</v>
      </c>
      <c r="G147" s="81">
        <v>1462</v>
      </c>
      <c r="H147" s="78" t="s">
        <v>150</v>
      </c>
      <c r="I147" s="81" t="s">
        <v>792</v>
      </c>
      <c r="J147" s="81">
        <v>2</v>
      </c>
      <c r="K147" s="81">
        <v>17</v>
      </c>
      <c r="L147" s="81" t="s">
        <v>683</v>
      </c>
      <c r="M147" s="81" t="s">
        <v>795</v>
      </c>
      <c r="N147" s="81">
        <v>48</v>
      </c>
      <c r="O147" s="81" t="s">
        <v>489</v>
      </c>
      <c r="P147" s="78" t="s">
        <v>151</v>
      </c>
      <c r="Q147" s="81" t="s">
        <v>152</v>
      </c>
      <c r="R147" s="57" t="s">
        <v>544</v>
      </c>
      <c r="S147" s="57" t="str">
        <f t="shared" si="6"/>
        <v>980</v>
      </c>
      <c r="T147" s="57">
        <f t="shared" si="8"/>
        <v>980</v>
      </c>
      <c r="U147" s="75">
        <f t="shared" si="7"/>
        <v>1.03</v>
      </c>
      <c r="V147" s="2"/>
      <c r="W147" s="2"/>
      <c r="X147" s="2"/>
      <c r="Y147" s="2"/>
      <c r="Z147" s="2"/>
    </row>
    <row r="148" spans="1:26" ht="12" customHeight="1" x14ac:dyDescent="0.25">
      <c r="A148" s="80">
        <v>43103</v>
      </c>
      <c r="B148" s="81">
        <v>40640</v>
      </c>
      <c r="C148" s="81">
        <v>4114328</v>
      </c>
      <c r="D148" s="78">
        <v>1669419271</v>
      </c>
      <c r="E148" s="78">
        <v>200574400</v>
      </c>
      <c r="F148" s="81">
        <v>505369</v>
      </c>
      <c r="G148" s="81">
        <v>1432</v>
      </c>
      <c r="H148" s="78" t="s">
        <v>375</v>
      </c>
      <c r="I148" s="81" t="s">
        <v>792</v>
      </c>
      <c r="J148" s="81">
        <v>1</v>
      </c>
      <c r="K148" s="81">
        <v>32</v>
      </c>
      <c r="L148" s="81" t="s">
        <v>30</v>
      </c>
      <c r="M148" s="81" t="s">
        <v>795</v>
      </c>
      <c r="N148" s="81">
        <v>6</v>
      </c>
      <c r="O148" s="81" t="s">
        <v>489</v>
      </c>
      <c r="P148" s="78" t="s">
        <v>376</v>
      </c>
      <c r="Q148" s="81" t="s">
        <v>30</v>
      </c>
      <c r="R148" s="57" t="s">
        <v>516</v>
      </c>
      <c r="S148" s="57" t="str">
        <f t="shared" si="6"/>
        <v>992</v>
      </c>
      <c r="T148" s="57">
        <f t="shared" si="8"/>
        <v>992</v>
      </c>
      <c r="U148" s="75">
        <f t="shared" si="7"/>
        <v>0.95</v>
      </c>
      <c r="V148" s="2"/>
      <c r="W148" s="2"/>
      <c r="X148" s="2"/>
      <c r="Y148" s="2"/>
      <c r="Z148" s="2"/>
    </row>
    <row r="149" spans="1:26" ht="12" customHeight="1" x14ac:dyDescent="0.25">
      <c r="A149" s="80">
        <v>43103</v>
      </c>
      <c r="B149" s="81">
        <v>40710</v>
      </c>
      <c r="C149" s="81">
        <v>4114336</v>
      </c>
      <c r="D149" s="78">
        <v>1356383202</v>
      </c>
      <c r="E149" s="78">
        <v>100847100</v>
      </c>
      <c r="F149" s="81">
        <v>505075</v>
      </c>
      <c r="G149" s="81">
        <v>1433</v>
      </c>
      <c r="H149" s="78" t="s">
        <v>379</v>
      </c>
      <c r="I149" s="81" t="s">
        <v>792</v>
      </c>
      <c r="J149" s="81">
        <v>1</v>
      </c>
      <c r="K149" s="81">
        <v>36</v>
      </c>
      <c r="L149" s="81" t="s">
        <v>65</v>
      </c>
      <c r="M149" s="81" t="s">
        <v>795</v>
      </c>
      <c r="N149" s="81">
        <v>16</v>
      </c>
      <c r="O149" s="81" t="s">
        <v>489</v>
      </c>
      <c r="P149" s="78" t="s">
        <v>380</v>
      </c>
      <c r="Q149" s="81" t="s">
        <v>381</v>
      </c>
      <c r="R149" s="57" t="s">
        <v>613</v>
      </c>
      <c r="S149" s="57" t="str">
        <f t="shared" si="6"/>
        <v>993</v>
      </c>
      <c r="T149" s="57">
        <f t="shared" si="8"/>
        <v>993</v>
      </c>
      <c r="U149" s="75">
        <f t="shared" si="7"/>
        <v>0.98</v>
      </c>
      <c r="V149" s="2"/>
      <c r="W149" s="2"/>
      <c r="X149" s="2"/>
      <c r="Y149" s="2"/>
      <c r="Z149" s="2"/>
    </row>
    <row r="150" spans="1:26" ht="12" customHeight="1" x14ac:dyDescent="0.25">
      <c r="A150" s="80">
        <v>43103</v>
      </c>
      <c r="B150" s="81">
        <v>40660</v>
      </c>
      <c r="C150" s="81">
        <v>4115371</v>
      </c>
      <c r="D150" s="78">
        <v>1144210162</v>
      </c>
      <c r="E150" s="78">
        <v>205965100</v>
      </c>
      <c r="F150" s="81">
        <v>505372</v>
      </c>
      <c r="G150" s="81">
        <v>1537</v>
      </c>
      <c r="H150" s="78" t="s">
        <v>665</v>
      </c>
      <c r="I150" s="81" t="s">
        <v>792</v>
      </c>
      <c r="J150" s="81">
        <v>1</v>
      </c>
      <c r="K150" s="81">
        <v>3</v>
      </c>
      <c r="L150" s="81" t="s">
        <v>702</v>
      </c>
      <c r="M150" s="81" t="s">
        <v>795</v>
      </c>
      <c r="N150" s="81">
        <v>8</v>
      </c>
      <c r="O150" s="81" t="s">
        <v>489</v>
      </c>
      <c r="P150" s="78" t="s">
        <v>755</v>
      </c>
      <c r="Q150" s="81" t="s">
        <v>212</v>
      </c>
      <c r="R150" s="57" t="s">
        <v>614</v>
      </c>
      <c r="S150" s="57" t="str">
        <f t="shared" si="6"/>
        <v>993</v>
      </c>
      <c r="T150" s="57">
        <f t="shared" si="8"/>
        <v>993</v>
      </c>
      <c r="U150" s="75">
        <f t="shared" si="7"/>
        <v>0.98</v>
      </c>
      <c r="V150" s="2"/>
      <c r="W150" s="2"/>
      <c r="X150" s="2"/>
      <c r="Y150" s="2"/>
      <c r="Z150" s="2"/>
    </row>
    <row r="151" spans="1:26" ht="12" customHeight="1" x14ac:dyDescent="0.25">
      <c r="A151" s="80">
        <v>43103</v>
      </c>
      <c r="B151" s="81">
        <v>40920</v>
      </c>
      <c r="C151" s="81">
        <v>4114252</v>
      </c>
      <c r="D151" s="78">
        <v>1043257421</v>
      </c>
      <c r="E151" s="78">
        <v>100103400</v>
      </c>
      <c r="F151" s="81">
        <v>505350</v>
      </c>
      <c r="G151" s="81">
        <v>1425</v>
      </c>
      <c r="H151" s="78" t="s">
        <v>395</v>
      </c>
      <c r="I151" s="81" t="s">
        <v>792</v>
      </c>
      <c r="J151" s="81">
        <v>2</v>
      </c>
      <c r="K151" s="81">
        <v>31</v>
      </c>
      <c r="L151" s="81" t="s">
        <v>22</v>
      </c>
      <c r="M151" s="81" t="s">
        <v>795</v>
      </c>
      <c r="N151" s="81">
        <v>39</v>
      </c>
      <c r="O151" s="81" t="s">
        <v>489</v>
      </c>
      <c r="P151" s="78" t="s">
        <v>396</v>
      </c>
      <c r="Q151" s="81" t="s">
        <v>397</v>
      </c>
      <c r="R151" s="57" t="s">
        <v>615</v>
      </c>
      <c r="S151" s="57" t="str">
        <f t="shared" si="6"/>
        <v>982</v>
      </c>
      <c r="T151" s="57">
        <f t="shared" si="8"/>
        <v>982</v>
      </c>
      <c r="U151" s="75">
        <f t="shared" si="7"/>
        <v>1.01</v>
      </c>
      <c r="V151" s="2"/>
      <c r="W151" s="2"/>
      <c r="X151" s="2"/>
      <c r="Y151" s="2"/>
      <c r="Z151" s="2"/>
    </row>
    <row r="152" spans="1:26" ht="12" customHeight="1" x14ac:dyDescent="0.25">
      <c r="A152" s="80">
        <v>43103</v>
      </c>
      <c r="B152" s="81">
        <v>16800</v>
      </c>
      <c r="C152" s="81">
        <v>4115361</v>
      </c>
      <c r="D152" s="78">
        <v>1720060908</v>
      </c>
      <c r="E152" s="78">
        <v>205964700</v>
      </c>
      <c r="F152" s="81">
        <v>505430</v>
      </c>
      <c r="G152" s="81">
        <v>1536</v>
      </c>
      <c r="H152" s="78" t="s">
        <v>666</v>
      </c>
      <c r="I152" s="81" t="s">
        <v>792</v>
      </c>
      <c r="J152" s="81">
        <v>1</v>
      </c>
      <c r="K152" s="81">
        <v>24</v>
      </c>
      <c r="L152" s="81" t="s">
        <v>698</v>
      </c>
      <c r="M152" s="81" t="s">
        <v>12</v>
      </c>
      <c r="N152" s="81">
        <v>12</v>
      </c>
      <c r="O152" s="81" t="s">
        <v>489</v>
      </c>
      <c r="P152" s="78" t="s">
        <v>164</v>
      </c>
      <c r="Q152" s="81" t="s">
        <v>165</v>
      </c>
      <c r="R152" s="57" t="s">
        <v>616</v>
      </c>
      <c r="S152" s="57" t="str">
        <f t="shared" si="6"/>
        <v>988</v>
      </c>
      <c r="T152" s="57">
        <f t="shared" si="8"/>
        <v>988</v>
      </c>
      <c r="U152" s="75">
        <f t="shared" si="7"/>
        <v>0.95</v>
      </c>
      <c r="V152" s="2"/>
      <c r="W152" s="2"/>
      <c r="X152" s="2"/>
      <c r="Y152" s="2"/>
      <c r="Z152" s="2"/>
    </row>
    <row r="153" spans="1:26" ht="12" customHeight="1" x14ac:dyDescent="0.25">
      <c r="A153" s="80">
        <v>43103</v>
      </c>
      <c r="B153" s="81">
        <v>20600</v>
      </c>
      <c r="C153" s="81">
        <v>4114310</v>
      </c>
      <c r="D153" s="78">
        <v>1225136385</v>
      </c>
      <c r="E153" s="78">
        <v>200574100</v>
      </c>
      <c r="F153" s="81">
        <v>505339</v>
      </c>
      <c r="G153" s="81">
        <v>1431</v>
      </c>
      <c r="H153" s="78" t="s">
        <v>667</v>
      </c>
      <c r="I153" s="81" t="s">
        <v>792</v>
      </c>
      <c r="J153" s="81">
        <v>2</v>
      </c>
      <c r="K153" s="81">
        <v>17</v>
      </c>
      <c r="L153" s="81" t="s">
        <v>683</v>
      </c>
      <c r="M153" s="81" t="s">
        <v>795</v>
      </c>
      <c r="N153" s="81">
        <v>5</v>
      </c>
      <c r="O153" s="81" t="s">
        <v>489</v>
      </c>
      <c r="P153" s="78" t="s">
        <v>216</v>
      </c>
      <c r="Q153" s="81" t="s">
        <v>217</v>
      </c>
      <c r="R153" s="57" t="s">
        <v>617</v>
      </c>
      <c r="S153" s="57" t="str">
        <f t="shared" si="6"/>
        <v>980</v>
      </c>
      <c r="T153" s="57">
        <f t="shared" si="8"/>
        <v>980</v>
      </c>
      <c r="U153" s="75">
        <f t="shared" si="7"/>
        <v>1.03</v>
      </c>
      <c r="V153" s="2"/>
      <c r="W153" s="2"/>
      <c r="X153" s="2"/>
      <c r="Y153" s="2"/>
      <c r="Z153" s="2"/>
    </row>
    <row r="154" spans="1:26" ht="12" customHeight="1" x14ac:dyDescent="0.25">
      <c r="A154" s="80">
        <v>43103</v>
      </c>
      <c r="B154" s="81">
        <v>33700</v>
      </c>
      <c r="C154" s="81">
        <v>4114237</v>
      </c>
      <c r="D154" s="78">
        <v>1093813214</v>
      </c>
      <c r="E154" s="78">
        <v>200574600</v>
      </c>
      <c r="F154" s="81">
        <v>505515</v>
      </c>
      <c r="G154" s="81">
        <v>1423</v>
      </c>
      <c r="H154" s="78" t="s">
        <v>668</v>
      </c>
      <c r="I154" s="81" t="s">
        <v>792</v>
      </c>
      <c r="J154" s="81">
        <v>3</v>
      </c>
      <c r="K154" s="81">
        <v>34</v>
      </c>
      <c r="L154" s="81" t="s">
        <v>704</v>
      </c>
      <c r="M154" s="81" t="s">
        <v>795</v>
      </c>
      <c r="N154" s="81">
        <v>22</v>
      </c>
      <c r="O154" s="81" t="s">
        <v>489</v>
      </c>
      <c r="P154" s="78" t="s">
        <v>295</v>
      </c>
      <c r="Q154" s="81" t="s">
        <v>281</v>
      </c>
      <c r="R154" s="57" t="s">
        <v>618</v>
      </c>
      <c r="S154" s="57" t="str">
        <f t="shared" si="6"/>
        <v>985</v>
      </c>
      <c r="T154" s="57">
        <f t="shared" si="8"/>
        <v>985</v>
      </c>
      <c r="U154" s="75">
        <f t="shared" si="7"/>
        <v>1</v>
      </c>
      <c r="V154" s="2"/>
      <c r="W154" s="2"/>
      <c r="X154" s="2"/>
      <c r="Y154" s="2"/>
      <c r="Z154" s="2"/>
    </row>
    <row r="155" spans="1:26" ht="12" customHeight="1" x14ac:dyDescent="0.25">
      <c r="A155" s="80">
        <v>43103</v>
      </c>
      <c r="B155" s="81">
        <v>41030</v>
      </c>
      <c r="C155" s="81">
        <v>4114796</v>
      </c>
      <c r="D155" s="78">
        <v>1306869722</v>
      </c>
      <c r="E155" s="78">
        <v>203977400</v>
      </c>
      <c r="F155" s="81">
        <v>505303</v>
      </c>
      <c r="G155" s="81">
        <v>1479</v>
      </c>
      <c r="H155" s="78" t="s">
        <v>408</v>
      </c>
      <c r="I155" s="81" t="s">
        <v>792</v>
      </c>
      <c r="J155" s="81">
        <v>1</v>
      </c>
      <c r="K155" s="81">
        <v>24</v>
      </c>
      <c r="L155" s="81" t="s">
        <v>698</v>
      </c>
      <c r="M155" s="81" t="s">
        <v>12</v>
      </c>
      <c r="N155" s="81">
        <v>7</v>
      </c>
      <c r="O155" s="81" t="s">
        <v>489</v>
      </c>
      <c r="P155" s="78" t="s">
        <v>756</v>
      </c>
      <c r="Q155" s="81" t="s">
        <v>719</v>
      </c>
      <c r="R155" s="57" t="s">
        <v>619</v>
      </c>
      <c r="S155" s="57" t="str">
        <f t="shared" si="6"/>
        <v>988</v>
      </c>
      <c r="T155" s="57">
        <f t="shared" si="8"/>
        <v>988</v>
      </c>
      <c r="U155" s="75">
        <f t="shared" si="7"/>
        <v>0.95</v>
      </c>
      <c r="V155" s="2"/>
      <c r="W155" s="2"/>
      <c r="X155" s="2"/>
      <c r="Y155" s="2"/>
      <c r="Z155" s="2"/>
    </row>
    <row r="156" spans="1:26" ht="12" customHeight="1" x14ac:dyDescent="0.25">
      <c r="A156" s="80">
        <v>43103</v>
      </c>
      <c r="B156" s="81">
        <v>15700</v>
      </c>
      <c r="C156" s="81">
        <v>4115391</v>
      </c>
      <c r="D156" s="78">
        <v>1215966312</v>
      </c>
      <c r="E156" s="78">
        <v>206332500</v>
      </c>
      <c r="F156" s="81">
        <v>505382</v>
      </c>
      <c r="G156" s="81">
        <v>1539</v>
      </c>
      <c r="H156" s="78" t="s">
        <v>669</v>
      </c>
      <c r="I156" s="81" t="s">
        <v>792</v>
      </c>
      <c r="J156" s="81">
        <v>1</v>
      </c>
      <c r="K156" s="81">
        <v>4</v>
      </c>
      <c r="L156" s="81" t="s">
        <v>696</v>
      </c>
      <c r="M156" s="81" t="s">
        <v>795</v>
      </c>
      <c r="N156" s="81">
        <v>12</v>
      </c>
      <c r="O156" s="81" t="s">
        <v>489</v>
      </c>
      <c r="P156" s="78" t="s">
        <v>757</v>
      </c>
      <c r="Q156" s="81" t="s">
        <v>153</v>
      </c>
      <c r="R156" s="57" t="s">
        <v>537</v>
      </c>
      <c r="S156" s="57" t="str">
        <f t="shared" si="6"/>
        <v>988</v>
      </c>
      <c r="T156" s="57">
        <f t="shared" si="8"/>
        <v>988</v>
      </c>
      <c r="U156" s="75">
        <f t="shared" si="7"/>
        <v>0.95</v>
      </c>
      <c r="V156" s="2"/>
      <c r="W156" s="2"/>
      <c r="X156" s="2"/>
      <c r="Y156" s="2"/>
      <c r="Z156" s="2"/>
    </row>
    <row r="157" spans="1:26" ht="12" customHeight="1" x14ac:dyDescent="0.25">
      <c r="A157" s="80">
        <v>43103</v>
      </c>
      <c r="B157" s="81">
        <v>12700</v>
      </c>
      <c r="C157" s="81">
        <v>4115541</v>
      </c>
      <c r="D157" s="78">
        <v>1508303793</v>
      </c>
      <c r="E157" s="78">
        <v>208887100</v>
      </c>
      <c r="F157" s="81">
        <v>505280</v>
      </c>
      <c r="G157" s="81">
        <v>1554</v>
      </c>
      <c r="H157" s="78" t="s">
        <v>670</v>
      </c>
      <c r="I157" s="81" t="s">
        <v>792</v>
      </c>
      <c r="J157" s="81">
        <v>2</v>
      </c>
      <c r="K157" s="81">
        <v>17</v>
      </c>
      <c r="L157" s="81" t="s">
        <v>683</v>
      </c>
      <c r="M157" s="81" t="s">
        <v>795</v>
      </c>
      <c r="N157" s="81">
        <v>37</v>
      </c>
      <c r="O157" s="81" t="s">
        <v>489</v>
      </c>
      <c r="P157" s="78" t="s">
        <v>758</v>
      </c>
      <c r="Q157" s="81" t="s">
        <v>132</v>
      </c>
      <c r="R157" s="57" t="s">
        <v>620</v>
      </c>
      <c r="S157" s="57" t="str">
        <f t="shared" si="6"/>
        <v>980</v>
      </c>
      <c r="T157" s="57">
        <f t="shared" si="8"/>
        <v>980</v>
      </c>
      <c r="U157" s="75">
        <f t="shared" si="7"/>
        <v>1.03</v>
      </c>
      <c r="V157" s="2"/>
      <c r="W157" s="2"/>
      <c r="X157" s="2"/>
      <c r="Y157" s="2"/>
      <c r="Z157" s="2"/>
    </row>
    <row r="158" spans="1:26" ht="12" customHeight="1" x14ac:dyDescent="0.25">
      <c r="A158" s="80">
        <v>43103</v>
      </c>
      <c r="B158" s="81">
        <v>40910</v>
      </c>
      <c r="C158" s="81">
        <v>4114527</v>
      </c>
      <c r="D158" s="78">
        <v>1477801322</v>
      </c>
      <c r="E158" s="78">
        <v>202251500</v>
      </c>
      <c r="F158" s="81">
        <v>505514</v>
      </c>
      <c r="G158" s="81">
        <v>1452</v>
      </c>
      <c r="H158" s="78" t="s">
        <v>393</v>
      </c>
      <c r="I158" s="81" t="s">
        <v>792</v>
      </c>
      <c r="J158" s="81">
        <v>1</v>
      </c>
      <c r="K158" s="81">
        <v>3</v>
      </c>
      <c r="L158" s="81" t="s">
        <v>702</v>
      </c>
      <c r="M158" s="81" t="s">
        <v>795</v>
      </c>
      <c r="N158" s="81">
        <v>8</v>
      </c>
      <c r="O158" s="81" t="s">
        <v>489</v>
      </c>
      <c r="P158" s="78" t="s">
        <v>394</v>
      </c>
      <c r="Q158" s="81" t="s">
        <v>215</v>
      </c>
      <c r="R158" s="57" t="s">
        <v>621</v>
      </c>
      <c r="S158" s="57" t="str">
        <f t="shared" si="6"/>
        <v>993</v>
      </c>
      <c r="T158" s="57">
        <f t="shared" si="8"/>
        <v>993</v>
      </c>
      <c r="U158" s="75">
        <f t="shared" si="7"/>
        <v>0.98</v>
      </c>
      <c r="V158" s="2"/>
      <c r="W158" s="2"/>
      <c r="X158" s="2"/>
      <c r="Y158" s="2"/>
      <c r="Z158" s="2"/>
    </row>
    <row r="159" spans="1:26" ht="12" customHeight="1" x14ac:dyDescent="0.25">
      <c r="A159" s="80">
        <v>43103</v>
      </c>
      <c r="B159" s="81">
        <v>40410</v>
      </c>
      <c r="C159" s="81">
        <v>4113460</v>
      </c>
      <c r="D159" s="78">
        <v>1316932114</v>
      </c>
      <c r="E159" s="78">
        <v>100754000</v>
      </c>
      <c r="F159" s="81">
        <v>505488</v>
      </c>
      <c r="G159" s="81">
        <v>1346</v>
      </c>
      <c r="H159" s="78" t="s">
        <v>355</v>
      </c>
      <c r="I159" s="81" t="s">
        <v>792</v>
      </c>
      <c r="J159" s="81">
        <v>2</v>
      </c>
      <c r="K159" s="81">
        <v>17</v>
      </c>
      <c r="L159" s="81" t="s">
        <v>683</v>
      </c>
      <c r="M159" s="81" t="s">
        <v>795</v>
      </c>
      <c r="N159" s="81">
        <v>32</v>
      </c>
      <c r="O159" s="81" t="s">
        <v>489</v>
      </c>
      <c r="P159" s="78" t="s">
        <v>356</v>
      </c>
      <c r="Q159" s="81" t="s">
        <v>3</v>
      </c>
      <c r="R159" s="57" t="s">
        <v>622</v>
      </c>
      <c r="S159" s="57" t="str">
        <f t="shared" si="6"/>
        <v>981</v>
      </c>
      <c r="T159" s="57">
        <f t="shared" si="8"/>
        <v>981</v>
      </c>
      <c r="U159" s="75">
        <f t="shared" si="7"/>
        <v>1.03</v>
      </c>
      <c r="V159" s="2"/>
      <c r="W159" s="2"/>
      <c r="X159" s="2"/>
      <c r="Y159" s="2"/>
      <c r="Z159" s="2"/>
    </row>
    <row r="160" spans="1:26" ht="12" customHeight="1" x14ac:dyDescent="0.25">
      <c r="A160" s="80">
        <v>43103</v>
      </c>
      <c r="B160" s="81">
        <v>18200</v>
      </c>
      <c r="C160" s="81">
        <v>4115591</v>
      </c>
      <c r="D160" s="78">
        <v>1134632961</v>
      </c>
      <c r="E160" s="78">
        <v>209215500</v>
      </c>
      <c r="F160" s="81">
        <v>505358</v>
      </c>
      <c r="G160" s="81">
        <v>1559</v>
      </c>
      <c r="H160" s="78" t="s">
        <v>671</v>
      </c>
      <c r="I160" s="81" t="s">
        <v>792</v>
      </c>
      <c r="J160" s="81">
        <v>3</v>
      </c>
      <c r="K160" s="81">
        <v>21</v>
      </c>
      <c r="L160" s="81" t="s">
        <v>707</v>
      </c>
      <c r="M160" s="81" t="s">
        <v>795</v>
      </c>
      <c r="N160" s="81">
        <v>20</v>
      </c>
      <c r="O160" s="81" t="s">
        <v>489</v>
      </c>
      <c r="P160" s="78" t="s">
        <v>759</v>
      </c>
      <c r="Q160" s="81" t="s">
        <v>14</v>
      </c>
      <c r="R160" s="57" t="s">
        <v>607</v>
      </c>
      <c r="S160" s="57" t="str">
        <f t="shared" si="6"/>
        <v>985</v>
      </c>
      <c r="T160" s="57">
        <f t="shared" si="8"/>
        <v>985</v>
      </c>
      <c r="U160" s="75">
        <f t="shared" si="7"/>
        <v>1</v>
      </c>
      <c r="V160" s="2"/>
      <c r="W160" s="2"/>
      <c r="X160" s="2"/>
      <c r="Y160" s="2"/>
      <c r="Z160" s="2"/>
    </row>
    <row r="161" spans="1:26" ht="12" customHeight="1" x14ac:dyDescent="0.25">
      <c r="A161" s="80">
        <v>43103</v>
      </c>
      <c r="B161" s="81">
        <v>15800</v>
      </c>
      <c r="C161" s="81">
        <v>4154407</v>
      </c>
      <c r="D161" s="78">
        <v>1154381358</v>
      </c>
      <c r="E161" s="78">
        <v>100367600</v>
      </c>
      <c r="F161" s="81">
        <v>505291</v>
      </c>
      <c r="G161" s="81">
        <v>544</v>
      </c>
      <c r="H161" s="78" t="s">
        <v>672</v>
      </c>
      <c r="I161" s="81" t="s">
        <v>792</v>
      </c>
      <c r="J161" s="81">
        <v>1</v>
      </c>
      <c r="K161" s="81">
        <v>32</v>
      </c>
      <c r="L161" s="81" t="s">
        <v>30</v>
      </c>
      <c r="M161" s="81" t="s">
        <v>795</v>
      </c>
      <c r="N161" s="81">
        <v>3</v>
      </c>
      <c r="O161" s="81" t="s">
        <v>491</v>
      </c>
      <c r="P161" s="78" t="s">
        <v>154</v>
      </c>
      <c r="Q161" s="81" t="s">
        <v>30</v>
      </c>
      <c r="R161" s="57" t="s">
        <v>623</v>
      </c>
      <c r="S161" s="57" t="str">
        <f t="shared" si="6"/>
        <v>992</v>
      </c>
      <c r="T161" s="57">
        <f t="shared" si="8"/>
        <v>992</v>
      </c>
      <c r="U161" s="75">
        <f t="shared" si="7"/>
        <v>0.95</v>
      </c>
      <c r="V161" s="2"/>
      <c r="W161" s="2"/>
      <c r="X161" s="2"/>
      <c r="Y161" s="2"/>
      <c r="Z161" s="2"/>
    </row>
    <row r="162" spans="1:26" ht="12" customHeight="1" x14ac:dyDescent="0.25">
      <c r="A162" s="80">
        <v>43103</v>
      </c>
      <c r="B162" s="81">
        <v>10030</v>
      </c>
      <c r="C162" s="81">
        <v>4112835</v>
      </c>
      <c r="D162" s="78">
        <v>1306950472</v>
      </c>
      <c r="E162" s="78">
        <v>100734900</v>
      </c>
      <c r="F162" s="81">
        <v>505508</v>
      </c>
      <c r="G162" s="81">
        <v>1283</v>
      </c>
      <c r="H162" s="78" t="s">
        <v>100</v>
      </c>
      <c r="I162" s="81" t="s">
        <v>792</v>
      </c>
      <c r="J162" s="81">
        <v>1</v>
      </c>
      <c r="K162" s="81">
        <v>32</v>
      </c>
      <c r="L162" s="81" t="s">
        <v>30</v>
      </c>
      <c r="M162" s="81" t="s">
        <v>795</v>
      </c>
      <c r="N162" s="81">
        <v>7</v>
      </c>
      <c r="O162" s="81" t="s">
        <v>492</v>
      </c>
      <c r="P162" s="78" t="s">
        <v>101</v>
      </c>
      <c r="Q162" s="81" t="s">
        <v>30</v>
      </c>
      <c r="R162" s="57" t="s">
        <v>516</v>
      </c>
      <c r="S162" s="57" t="str">
        <f t="shared" si="6"/>
        <v>992</v>
      </c>
      <c r="T162" s="57">
        <f t="shared" si="8"/>
        <v>992</v>
      </c>
      <c r="U162" s="75">
        <f t="shared" si="7"/>
        <v>0.95</v>
      </c>
      <c r="V162" s="2"/>
      <c r="W162" s="2"/>
      <c r="X162" s="2"/>
      <c r="Y162" s="2"/>
      <c r="Z162" s="2"/>
    </row>
    <row r="163" spans="1:26" ht="12" customHeight="1" x14ac:dyDescent="0.25">
      <c r="A163" s="80">
        <v>43103</v>
      </c>
      <c r="B163" s="81">
        <v>18500</v>
      </c>
      <c r="C163" s="81">
        <v>4172904</v>
      </c>
      <c r="D163" s="78">
        <v>1821084229</v>
      </c>
      <c r="E163" s="78">
        <v>101981300</v>
      </c>
      <c r="F163" s="81">
        <v>505254</v>
      </c>
      <c r="G163" s="81">
        <v>729</v>
      </c>
      <c r="H163" s="78" t="s">
        <v>183</v>
      </c>
      <c r="I163" s="81" t="s">
        <v>792</v>
      </c>
      <c r="J163" s="81">
        <v>3</v>
      </c>
      <c r="K163" s="81">
        <v>34</v>
      </c>
      <c r="L163" s="81" t="s">
        <v>704</v>
      </c>
      <c r="M163" s="81" t="s">
        <v>795</v>
      </c>
      <c r="N163" s="81">
        <v>22</v>
      </c>
      <c r="O163" s="81" t="s">
        <v>489</v>
      </c>
      <c r="P163" s="78" t="s">
        <v>184</v>
      </c>
      <c r="Q163" s="81" t="s">
        <v>131</v>
      </c>
      <c r="R163" s="57" t="s">
        <v>581</v>
      </c>
      <c r="S163" s="57" t="str">
        <f t="shared" si="6"/>
        <v>985</v>
      </c>
      <c r="T163" s="57">
        <f t="shared" si="8"/>
        <v>985</v>
      </c>
      <c r="U163" s="75">
        <f t="shared" si="7"/>
        <v>1</v>
      </c>
      <c r="V163" s="2"/>
      <c r="W163" s="2"/>
      <c r="X163" s="2"/>
      <c r="Y163" s="2"/>
      <c r="Z163" s="2"/>
    </row>
    <row r="164" spans="1:26" ht="12" customHeight="1" x14ac:dyDescent="0.25">
      <c r="A164" s="80">
        <v>43103</v>
      </c>
      <c r="B164" s="81">
        <v>40170</v>
      </c>
      <c r="C164" s="81">
        <v>4114712</v>
      </c>
      <c r="D164" s="78">
        <v>1376538637</v>
      </c>
      <c r="E164" s="78">
        <v>203909100</v>
      </c>
      <c r="F164" s="81">
        <v>505379</v>
      </c>
      <c r="G164" s="81">
        <v>1471</v>
      </c>
      <c r="H164" s="78" t="s">
        <v>339</v>
      </c>
      <c r="I164" s="81" t="s">
        <v>792</v>
      </c>
      <c r="J164" s="81">
        <v>1</v>
      </c>
      <c r="K164" s="81">
        <v>32</v>
      </c>
      <c r="L164" s="81" t="s">
        <v>30</v>
      </c>
      <c r="M164" s="81" t="s">
        <v>795</v>
      </c>
      <c r="N164" s="81">
        <v>6</v>
      </c>
      <c r="O164" s="81" t="s">
        <v>489</v>
      </c>
      <c r="P164" s="78" t="s">
        <v>340</v>
      </c>
      <c r="Q164" s="81" t="s">
        <v>30</v>
      </c>
      <c r="R164" s="57" t="s">
        <v>559</v>
      </c>
      <c r="S164" s="57" t="str">
        <f t="shared" si="6"/>
        <v>992</v>
      </c>
      <c r="T164" s="57">
        <f t="shared" si="8"/>
        <v>992</v>
      </c>
      <c r="U164" s="75">
        <f t="shared" si="7"/>
        <v>0.95</v>
      </c>
      <c r="V164" s="2"/>
      <c r="W164" s="2"/>
      <c r="X164" s="2"/>
      <c r="Y164" s="2"/>
      <c r="Z164" s="2"/>
    </row>
    <row r="165" spans="1:26" ht="12" customHeight="1" x14ac:dyDescent="0.25">
      <c r="A165" s="80">
        <v>43103</v>
      </c>
      <c r="B165" s="81">
        <v>100</v>
      </c>
      <c r="C165" s="81">
        <v>4113239</v>
      </c>
      <c r="D165" s="78">
        <v>1376531996</v>
      </c>
      <c r="E165" s="78">
        <v>100885600</v>
      </c>
      <c r="F165" s="81">
        <v>505417</v>
      </c>
      <c r="G165" s="81">
        <v>1323</v>
      </c>
      <c r="H165" s="78" t="s">
        <v>1</v>
      </c>
      <c r="I165" s="81" t="s">
        <v>792</v>
      </c>
      <c r="J165" s="81">
        <v>2</v>
      </c>
      <c r="K165" s="81">
        <v>17</v>
      </c>
      <c r="L165" s="81" t="s">
        <v>683</v>
      </c>
      <c r="M165" s="81" t="s">
        <v>795</v>
      </c>
      <c r="N165" s="81">
        <v>46</v>
      </c>
      <c r="O165" s="81" t="s">
        <v>489</v>
      </c>
      <c r="P165" s="78" t="s">
        <v>2</v>
      </c>
      <c r="Q165" s="81" t="s">
        <v>3</v>
      </c>
      <c r="R165" s="57" t="s">
        <v>624</v>
      </c>
      <c r="S165" s="57" t="str">
        <f t="shared" si="6"/>
        <v>981</v>
      </c>
      <c r="T165" s="57">
        <f t="shared" si="8"/>
        <v>981</v>
      </c>
      <c r="U165" s="75">
        <f t="shared" si="7"/>
        <v>1.03</v>
      </c>
      <c r="V165" s="2"/>
      <c r="W165" s="2"/>
      <c r="X165" s="2"/>
      <c r="Y165" s="2"/>
      <c r="Z165" s="2"/>
    </row>
    <row r="166" spans="1:26" ht="12" customHeight="1" x14ac:dyDescent="0.25">
      <c r="A166" s="80">
        <v>43103</v>
      </c>
      <c r="B166" s="81">
        <v>40450</v>
      </c>
      <c r="C166" s="81">
        <v>4111613</v>
      </c>
      <c r="D166" s="78">
        <v>1386691467</v>
      </c>
      <c r="E166" s="78">
        <v>100919500</v>
      </c>
      <c r="F166" s="81">
        <v>505489</v>
      </c>
      <c r="G166" s="81">
        <v>1161</v>
      </c>
      <c r="H166" s="78" t="s">
        <v>357</v>
      </c>
      <c r="I166" s="81" t="s">
        <v>792</v>
      </c>
      <c r="J166" s="81">
        <v>2</v>
      </c>
      <c r="K166" s="81">
        <v>17</v>
      </c>
      <c r="L166" s="81" t="s">
        <v>683</v>
      </c>
      <c r="M166" s="81" t="s">
        <v>795</v>
      </c>
      <c r="N166" s="81">
        <v>11</v>
      </c>
      <c r="O166" s="81" t="s">
        <v>492</v>
      </c>
      <c r="P166" s="78" t="s">
        <v>760</v>
      </c>
      <c r="Q166" s="81" t="s">
        <v>3</v>
      </c>
      <c r="R166" s="57" t="s">
        <v>625</v>
      </c>
      <c r="S166" s="57" t="str">
        <f t="shared" si="6"/>
        <v>981</v>
      </c>
      <c r="T166" s="57">
        <f t="shared" si="8"/>
        <v>981</v>
      </c>
      <c r="U166" s="75">
        <f t="shared" si="7"/>
        <v>1.03</v>
      </c>
      <c r="V166" s="2"/>
      <c r="W166" s="2"/>
      <c r="X166" s="2"/>
      <c r="Y166" s="2"/>
      <c r="Z166" s="2"/>
    </row>
    <row r="167" spans="1:26" ht="12" customHeight="1" x14ac:dyDescent="0.25">
      <c r="A167" s="80">
        <v>43103</v>
      </c>
      <c r="B167" s="81">
        <v>35900</v>
      </c>
      <c r="C167" s="81">
        <v>4112280</v>
      </c>
      <c r="D167" s="78">
        <v>1851386957</v>
      </c>
      <c r="E167" s="78">
        <v>102060300</v>
      </c>
      <c r="F167" s="81">
        <v>505311</v>
      </c>
      <c r="G167" s="81">
        <v>1228</v>
      </c>
      <c r="H167" s="78" t="s">
        <v>316</v>
      </c>
      <c r="I167" s="81" t="s">
        <v>792</v>
      </c>
      <c r="J167" s="81">
        <v>2</v>
      </c>
      <c r="K167" s="81">
        <v>17</v>
      </c>
      <c r="L167" s="81" t="s">
        <v>683</v>
      </c>
      <c r="M167" s="81" t="s">
        <v>795</v>
      </c>
      <c r="N167" s="81">
        <v>37</v>
      </c>
      <c r="O167" s="81" t="s">
        <v>489</v>
      </c>
      <c r="P167" s="78" t="s">
        <v>317</v>
      </c>
      <c r="Q167" s="81" t="s">
        <v>3</v>
      </c>
      <c r="R167" s="57" t="s">
        <v>567</v>
      </c>
      <c r="S167" s="57" t="str">
        <f t="shared" si="6"/>
        <v>981</v>
      </c>
      <c r="T167" s="57">
        <f t="shared" si="8"/>
        <v>981</v>
      </c>
      <c r="U167" s="75">
        <f t="shared" si="7"/>
        <v>1.03</v>
      </c>
      <c r="V167" s="2"/>
      <c r="W167" s="2"/>
      <c r="X167" s="2"/>
      <c r="Y167" s="2"/>
      <c r="Z167" s="2"/>
    </row>
    <row r="168" spans="1:26" ht="12" customHeight="1" x14ac:dyDescent="0.25">
      <c r="A168" s="80">
        <v>43103</v>
      </c>
      <c r="B168" s="81">
        <v>33600</v>
      </c>
      <c r="C168" s="81">
        <v>4115471</v>
      </c>
      <c r="D168" s="78">
        <v>1861912644</v>
      </c>
      <c r="E168" s="78">
        <v>208284400</v>
      </c>
      <c r="F168" s="81">
        <v>505410</v>
      </c>
      <c r="G168" s="81">
        <v>1547</v>
      </c>
      <c r="H168" s="78" t="s">
        <v>673</v>
      </c>
      <c r="I168" s="81" t="s">
        <v>792</v>
      </c>
      <c r="J168" s="81">
        <v>1</v>
      </c>
      <c r="K168" s="81">
        <v>39</v>
      </c>
      <c r="L168" s="81" t="s">
        <v>32</v>
      </c>
      <c r="M168" s="81" t="s">
        <v>795</v>
      </c>
      <c r="N168" s="81">
        <v>15</v>
      </c>
      <c r="O168" s="81" t="s">
        <v>489</v>
      </c>
      <c r="P168" s="78" t="s">
        <v>761</v>
      </c>
      <c r="Q168" s="81" t="s">
        <v>720</v>
      </c>
      <c r="R168" s="57" t="s">
        <v>626</v>
      </c>
      <c r="S168" s="57" t="str">
        <f t="shared" si="6"/>
        <v>989</v>
      </c>
      <c r="T168" s="57">
        <f t="shared" si="8"/>
        <v>989</v>
      </c>
      <c r="U168" s="75">
        <f t="shared" si="7"/>
        <v>0.99</v>
      </c>
      <c r="V168" s="2"/>
      <c r="W168" s="2"/>
      <c r="X168" s="2"/>
      <c r="Y168" s="2"/>
      <c r="Z168" s="2"/>
    </row>
    <row r="169" spans="1:26" ht="12" customHeight="1" x14ac:dyDescent="0.25">
      <c r="A169" s="80">
        <v>43103</v>
      </c>
      <c r="B169" s="81">
        <v>40930</v>
      </c>
      <c r="C169" s="81">
        <v>4115631</v>
      </c>
      <c r="D169" s="78">
        <v>1245743079</v>
      </c>
      <c r="E169" s="78">
        <v>209215400</v>
      </c>
      <c r="F169" s="81">
        <v>505128</v>
      </c>
      <c r="G169" s="81">
        <v>1563</v>
      </c>
      <c r="H169" s="78" t="s">
        <v>674</v>
      </c>
      <c r="I169" s="81" t="s">
        <v>792</v>
      </c>
      <c r="J169" s="81">
        <v>3</v>
      </c>
      <c r="K169" s="81">
        <v>5</v>
      </c>
      <c r="L169" s="81" t="s">
        <v>690</v>
      </c>
      <c r="M169" s="81" t="s">
        <v>795</v>
      </c>
      <c r="N169" s="81">
        <v>24</v>
      </c>
      <c r="O169" s="81" t="s">
        <v>489</v>
      </c>
      <c r="P169" s="78" t="s">
        <v>762</v>
      </c>
      <c r="Q169" s="81" t="s">
        <v>265</v>
      </c>
      <c r="R169" s="57" t="s">
        <v>519</v>
      </c>
      <c r="S169" s="57" t="str">
        <f t="shared" si="6"/>
        <v>983</v>
      </c>
      <c r="T169" s="57">
        <f t="shared" si="8"/>
        <v>983</v>
      </c>
      <c r="U169" s="75">
        <f t="shared" si="7"/>
        <v>1.01</v>
      </c>
      <c r="V169" s="2"/>
      <c r="W169" s="2"/>
      <c r="X169" s="2"/>
      <c r="Y169" s="2"/>
      <c r="Z169" s="2"/>
    </row>
    <row r="170" spans="1:26" ht="12" customHeight="1" x14ac:dyDescent="0.25">
      <c r="A170" s="80">
        <v>43103</v>
      </c>
      <c r="B170" s="81">
        <v>36600</v>
      </c>
      <c r="C170" s="81">
        <v>4113049</v>
      </c>
      <c r="D170" s="78">
        <v>1194763565</v>
      </c>
      <c r="E170" s="78">
        <v>100455000</v>
      </c>
      <c r="F170" s="81">
        <v>505429</v>
      </c>
      <c r="G170" s="81">
        <v>1304</v>
      </c>
      <c r="H170" s="78" t="s">
        <v>318</v>
      </c>
      <c r="I170" s="81" t="s">
        <v>792</v>
      </c>
      <c r="J170" s="81">
        <v>3</v>
      </c>
      <c r="K170" s="81">
        <v>21</v>
      </c>
      <c r="L170" s="81" t="s">
        <v>707</v>
      </c>
      <c r="M170" s="81" t="s">
        <v>795</v>
      </c>
      <c r="N170" s="81">
        <v>20</v>
      </c>
      <c r="O170" s="81" t="s">
        <v>489</v>
      </c>
      <c r="P170" s="78" t="s">
        <v>319</v>
      </c>
      <c r="Q170" s="81" t="s">
        <v>14</v>
      </c>
      <c r="R170" s="57" t="s">
        <v>607</v>
      </c>
      <c r="S170" s="57" t="str">
        <f t="shared" si="6"/>
        <v>985</v>
      </c>
      <c r="T170" s="57">
        <f t="shared" si="8"/>
        <v>985</v>
      </c>
      <c r="U170" s="75">
        <f t="shared" si="7"/>
        <v>1</v>
      </c>
      <c r="V170" s="2"/>
      <c r="W170" s="2"/>
      <c r="X170" s="2"/>
      <c r="Y170" s="2"/>
      <c r="Z170" s="2"/>
    </row>
    <row r="171" spans="1:26" ht="12" customHeight="1" x14ac:dyDescent="0.25">
      <c r="A171" s="80">
        <v>43103</v>
      </c>
      <c r="B171" s="81">
        <v>40700</v>
      </c>
      <c r="C171" s="81">
        <v>4113247</v>
      </c>
      <c r="D171" s="78">
        <v>1427006220</v>
      </c>
      <c r="E171" s="78">
        <v>101003600</v>
      </c>
      <c r="F171" s="81">
        <v>505507</v>
      </c>
      <c r="G171" s="81">
        <v>1324</v>
      </c>
      <c r="H171" s="78" t="s">
        <v>377</v>
      </c>
      <c r="I171" s="81" t="s">
        <v>792</v>
      </c>
      <c r="J171" s="81">
        <v>3</v>
      </c>
      <c r="K171" s="81">
        <v>23</v>
      </c>
      <c r="L171" s="81" t="s">
        <v>700</v>
      </c>
      <c r="M171" s="81" t="s">
        <v>795</v>
      </c>
      <c r="N171" s="81">
        <v>35</v>
      </c>
      <c r="O171" s="81" t="s">
        <v>489</v>
      </c>
      <c r="P171" s="78" t="s">
        <v>378</v>
      </c>
      <c r="Q171" s="81" t="s">
        <v>160</v>
      </c>
      <c r="R171" s="57" t="s">
        <v>556</v>
      </c>
      <c r="S171" s="57" t="str">
        <f t="shared" si="6"/>
        <v>985</v>
      </c>
      <c r="T171" s="57">
        <f t="shared" si="8"/>
        <v>985</v>
      </c>
      <c r="U171" s="75">
        <f t="shared" si="7"/>
        <v>1</v>
      </c>
      <c r="V171" s="2"/>
      <c r="W171" s="2"/>
      <c r="X171" s="2"/>
      <c r="Y171" s="2"/>
      <c r="Z171" s="2"/>
    </row>
    <row r="172" spans="1:26" ht="12" customHeight="1" x14ac:dyDescent="0.25">
      <c r="A172" s="80">
        <v>43103</v>
      </c>
      <c r="B172" s="81">
        <v>13300</v>
      </c>
      <c r="C172" s="81">
        <v>4115261</v>
      </c>
      <c r="D172" s="78">
        <v>1447647482</v>
      </c>
      <c r="E172" s="78">
        <v>204863700</v>
      </c>
      <c r="F172" s="81">
        <v>505262</v>
      </c>
      <c r="G172" s="81">
        <v>1526</v>
      </c>
      <c r="H172" s="78" t="s">
        <v>137</v>
      </c>
      <c r="I172" s="81" t="s">
        <v>792</v>
      </c>
      <c r="J172" s="81">
        <v>2</v>
      </c>
      <c r="K172" s="81">
        <v>17</v>
      </c>
      <c r="L172" s="81" t="s">
        <v>683</v>
      </c>
      <c r="M172" s="81" t="s">
        <v>795</v>
      </c>
      <c r="N172" s="81">
        <v>32</v>
      </c>
      <c r="O172" s="81" t="s">
        <v>489</v>
      </c>
      <c r="P172" s="78" t="s">
        <v>138</v>
      </c>
      <c r="Q172" s="81" t="s">
        <v>717</v>
      </c>
      <c r="R172" s="57" t="s">
        <v>599</v>
      </c>
      <c r="S172" s="57" t="str">
        <f t="shared" si="6"/>
        <v>981</v>
      </c>
      <c r="T172" s="57">
        <f t="shared" si="8"/>
        <v>981</v>
      </c>
      <c r="U172" s="75">
        <f t="shared" si="7"/>
        <v>1.03</v>
      </c>
      <c r="V172" s="2"/>
      <c r="W172" s="2"/>
      <c r="X172" s="2"/>
      <c r="Y172" s="2"/>
      <c r="Z172" s="2"/>
    </row>
    <row r="173" spans="1:26" ht="12" customHeight="1" x14ac:dyDescent="0.25">
      <c r="A173" s="80">
        <v>43103</v>
      </c>
      <c r="B173" s="81">
        <v>9000</v>
      </c>
      <c r="C173" s="81">
        <v>4115451</v>
      </c>
      <c r="D173" s="78">
        <v>1922548825</v>
      </c>
      <c r="E173" s="78">
        <v>208101400</v>
      </c>
      <c r="F173" s="81">
        <v>505098</v>
      </c>
      <c r="G173" s="81">
        <v>1545</v>
      </c>
      <c r="H173" s="78" t="s">
        <v>675</v>
      </c>
      <c r="I173" s="81" t="s">
        <v>792</v>
      </c>
      <c r="J173" s="81">
        <v>2</v>
      </c>
      <c r="K173" s="81">
        <v>37</v>
      </c>
      <c r="L173" s="81" t="s">
        <v>685</v>
      </c>
      <c r="M173" s="81" t="s">
        <v>795</v>
      </c>
      <c r="N173" s="81">
        <v>40</v>
      </c>
      <c r="O173" s="81" t="s">
        <v>489</v>
      </c>
      <c r="P173" s="78" t="s">
        <v>763</v>
      </c>
      <c r="Q173" s="81" t="s">
        <v>57</v>
      </c>
      <c r="R173" s="57" t="s">
        <v>510</v>
      </c>
      <c r="S173" s="57" t="str">
        <f t="shared" si="6"/>
        <v>982</v>
      </c>
      <c r="T173" s="57">
        <f t="shared" si="8"/>
        <v>982</v>
      </c>
      <c r="U173" s="75">
        <f t="shared" si="7"/>
        <v>1.01</v>
      </c>
      <c r="V173" s="2"/>
      <c r="W173" s="2"/>
      <c r="X173" s="2"/>
      <c r="Y173" s="2"/>
      <c r="Z173" s="2"/>
    </row>
    <row r="174" spans="1:26" ht="12" customHeight="1" x14ac:dyDescent="0.25">
      <c r="A174" s="80">
        <v>43103</v>
      </c>
      <c r="B174" s="81">
        <v>35050</v>
      </c>
      <c r="C174" s="81">
        <v>4114745</v>
      </c>
      <c r="D174" s="78">
        <v>1740275957</v>
      </c>
      <c r="E174" s="78">
        <v>203910000</v>
      </c>
      <c r="F174" s="81">
        <v>505338</v>
      </c>
      <c r="G174" s="81">
        <v>1474</v>
      </c>
      <c r="H174" s="78" t="s">
        <v>305</v>
      </c>
      <c r="I174" s="81" t="s">
        <v>792</v>
      </c>
      <c r="J174" s="81">
        <v>2</v>
      </c>
      <c r="K174" s="81">
        <v>31</v>
      </c>
      <c r="L174" s="81" t="s">
        <v>22</v>
      </c>
      <c r="M174" s="81" t="s">
        <v>795</v>
      </c>
      <c r="N174" s="81">
        <v>44</v>
      </c>
      <c r="O174" s="81" t="s">
        <v>489</v>
      </c>
      <c r="P174" s="78" t="s">
        <v>306</v>
      </c>
      <c r="Q174" s="81" t="s">
        <v>22</v>
      </c>
      <c r="R174" s="57" t="s">
        <v>550</v>
      </c>
      <c r="S174" s="57" t="str">
        <f t="shared" si="6"/>
        <v>982</v>
      </c>
      <c r="T174" s="57">
        <f t="shared" si="8"/>
        <v>982</v>
      </c>
      <c r="U174" s="75">
        <f t="shared" si="7"/>
        <v>1.01</v>
      </c>
      <c r="V174" s="2"/>
      <c r="W174" s="2"/>
      <c r="X174" s="2"/>
      <c r="Y174" s="2"/>
      <c r="Z174" s="2"/>
    </row>
    <row r="175" spans="1:26" ht="12" customHeight="1" x14ac:dyDescent="0.25">
      <c r="A175" s="80">
        <v>43103</v>
      </c>
      <c r="B175" s="81">
        <v>35060</v>
      </c>
      <c r="C175" s="81">
        <v>4000121</v>
      </c>
      <c r="D175" s="78">
        <v>1851381032</v>
      </c>
      <c r="E175" s="78">
        <v>102059200</v>
      </c>
      <c r="F175" s="81">
        <v>505509</v>
      </c>
      <c r="G175" s="81">
        <v>8807</v>
      </c>
      <c r="H175" s="78" t="s">
        <v>307</v>
      </c>
      <c r="I175" s="81" t="s">
        <v>792</v>
      </c>
      <c r="J175" s="81">
        <v>1</v>
      </c>
      <c r="K175" s="81">
        <v>32</v>
      </c>
      <c r="L175" s="81" t="s">
        <v>30</v>
      </c>
      <c r="M175" s="81" t="s">
        <v>795</v>
      </c>
      <c r="N175" s="81">
        <v>3</v>
      </c>
      <c r="O175" s="81" t="s">
        <v>772</v>
      </c>
      <c r="P175" s="78" t="s">
        <v>308</v>
      </c>
      <c r="Q175" s="81" t="s">
        <v>30</v>
      </c>
      <c r="R175" s="57" t="s">
        <v>509</v>
      </c>
      <c r="S175" s="57" t="str">
        <f t="shared" si="6"/>
        <v>992</v>
      </c>
      <c r="T175" s="57">
        <f t="shared" si="8"/>
        <v>992</v>
      </c>
      <c r="U175" s="75">
        <f t="shared" si="7"/>
        <v>0.95</v>
      </c>
      <c r="V175" s="2"/>
      <c r="W175" s="2"/>
      <c r="X175" s="2"/>
      <c r="Y175" s="2"/>
      <c r="Z175" s="2"/>
    </row>
    <row r="176" spans="1:26" ht="12" customHeight="1" x14ac:dyDescent="0.25">
      <c r="A176" s="80">
        <v>43103</v>
      </c>
      <c r="B176" s="81">
        <v>5000</v>
      </c>
      <c r="C176" s="81">
        <v>4113981</v>
      </c>
      <c r="D176" s="78">
        <v>1184662868</v>
      </c>
      <c r="E176" s="78">
        <v>100432000</v>
      </c>
      <c r="F176" s="81">
        <v>505296</v>
      </c>
      <c r="G176" s="81">
        <v>1398</v>
      </c>
      <c r="H176" s="78" t="s">
        <v>55</v>
      </c>
      <c r="I176" s="81" t="s">
        <v>792</v>
      </c>
      <c r="J176" s="81">
        <v>2</v>
      </c>
      <c r="K176" s="81">
        <v>37</v>
      </c>
      <c r="L176" s="81" t="s">
        <v>685</v>
      </c>
      <c r="M176" s="81" t="s">
        <v>795</v>
      </c>
      <c r="N176" s="81">
        <v>42</v>
      </c>
      <c r="O176" s="81" t="s">
        <v>489</v>
      </c>
      <c r="P176" s="78" t="s">
        <v>56</v>
      </c>
      <c r="Q176" s="81" t="s">
        <v>57</v>
      </c>
      <c r="R176" s="57" t="s">
        <v>510</v>
      </c>
      <c r="S176" s="57" t="str">
        <f t="shared" si="6"/>
        <v>982</v>
      </c>
      <c r="T176" s="57">
        <f t="shared" si="8"/>
        <v>982</v>
      </c>
      <c r="U176" s="75">
        <f t="shared" si="7"/>
        <v>1.01</v>
      </c>
      <c r="V176" s="2"/>
      <c r="W176" s="2"/>
      <c r="X176" s="2"/>
      <c r="Y176" s="2"/>
      <c r="Z176" s="2"/>
    </row>
    <row r="177" spans="1:26" ht="12" customHeight="1" x14ac:dyDescent="0.25">
      <c r="A177" s="80">
        <v>43103</v>
      </c>
      <c r="B177" s="81">
        <v>8700</v>
      </c>
      <c r="C177" s="81">
        <v>4113643</v>
      </c>
      <c r="D177" s="78">
        <v>1962493247</v>
      </c>
      <c r="E177" s="78">
        <v>102329000</v>
      </c>
      <c r="F177" s="81">
        <v>505513</v>
      </c>
      <c r="G177" s="81">
        <v>1364</v>
      </c>
      <c r="H177" s="78" t="s">
        <v>87</v>
      </c>
      <c r="I177" s="81" t="s">
        <v>792</v>
      </c>
      <c r="J177" s="81">
        <v>2</v>
      </c>
      <c r="K177" s="81">
        <v>17</v>
      </c>
      <c r="L177" s="81" t="s">
        <v>683</v>
      </c>
      <c r="M177" s="81" t="s">
        <v>795</v>
      </c>
      <c r="N177" s="81">
        <v>33</v>
      </c>
      <c r="O177" s="81" t="s">
        <v>492</v>
      </c>
      <c r="P177" s="78" t="s">
        <v>88</v>
      </c>
      <c r="Q177" s="81" t="s">
        <v>89</v>
      </c>
      <c r="R177" s="57" t="s">
        <v>566</v>
      </c>
      <c r="S177" s="57" t="str">
        <f t="shared" si="6"/>
        <v>981</v>
      </c>
      <c r="T177" s="57">
        <f t="shared" si="8"/>
        <v>981</v>
      </c>
      <c r="U177" s="75">
        <f t="shared" si="7"/>
        <v>1.03</v>
      </c>
      <c r="V177" s="2"/>
      <c r="W177" s="2"/>
      <c r="X177" s="2"/>
      <c r="Y177" s="2"/>
      <c r="Z177" s="2"/>
    </row>
    <row r="178" spans="1:26" ht="12" customHeight="1" x14ac:dyDescent="0.25">
      <c r="A178" s="80">
        <v>43103</v>
      </c>
      <c r="B178" s="81">
        <v>17900</v>
      </c>
      <c r="C178" s="81">
        <v>4157509</v>
      </c>
      <c r="D178" s="78">
        <v>1720087448</v>
      </c>
      <c r="E178" s="78">
        <v>101735200</v>
      </c>
      <c r="F178" s="81">
        <v>505290</v>
      </c>
      <c r="G178" s="81">
        <v>575</v>
      </c>
      <c r="H178" s="78" t="s">
        <v>176</v>
      </c>
      <c r="I178" s="81" t="s">
        <v>792</v>
      </c>
      <c r="J178" s="81">
        <v>3</v>
      </c>
      <c r="K178" s="81">
        <v>18</v>
      </c>
      <c r="L178" s="81" t="s">
        <v>692</v>
      </c>
      <c r="M178" s="81" t="s">
        <v>795</v>
      </c>
      <c r="N178" s="81">
        <v>23</v>
      </c>
      <c r="O178" s="81" t="s">
        <v>492</v>
      </c>
      <c r="P178" s="78" t="s">
        <v>177</v>
      </c>
      <c r="Q178" s="81" t="s">
        <v>139</v>
      </c>
      <c r="R178" s="57" t="s">
        <v>530</v>
      </c>
      <c r="S178" s="57" t="str">
        <f t="shared" si="6"/>
        <v>983</v>
      </c>
      <c r="T178" s="57">
        <f t="shared" si="8"/>
        <v>983</v>
      </c>
      <c r="U178" s="75">
        <f t="shared" si="7"/>
        <v>1.01</v>
      </c>
      <c r="V178" s="2"/>
      <c r="W178" s="2"/>
      <c r="X178" s="2"/>
      <c r="Y178" s="2"/>
      <c r="Z178" s="2"/>
    </row>
    <row r="179" spans="1:26" ht="12" customHeight="1" x14ac:dyDescent="0.25">
      <c r="A179" s="80">
        <v>43103</v>
      </c>
      <c r="B179" s="81">
        <v>18700</v>
      </c>
      <c r="C179" s="81">
        <v>4158804</v>
      </c>
      <c r="D179" s="78">
        <v>1033119649</v>
      </c>
      <c r="E179" s="78">
        <v>100076100</v>
      </c>
      <c r="F179" s="81">
        <v>505217</v>
      </c>
      <c r="G179" s="81">
        <v>588</v>
      </c>
      <c r="H179" s="78" t="s">
        <v>185</v>
      </c>
      <c r="I179" s="81" t="s">
        <v>792</v>
      </c>
      <c r="J179" s="81">
        <v>3</v>
      </c>
      <c r="K179" s="81">
        <v>18</v>
      </c>
      <c r="L179" s="81" t="s">
        <v>692</v>
      </c>
      <c r="M179" s="81" t="s">
        <v>795</v>
      </c>
      <c r="N179" s="81">
        <v>26</v>
      </c>
      <c r="O179" s="81" t="s">
        <v>492</v>
      </c>
      <c r="P179" s="78" t="s">
        <v>186</v>
      </c>
      <c r="Q179" s="81" t="s">
        <v>187</v>
      </c>
      <c r="R179" s="57" t="s">
        <v>573</v>
      </c>
      <c r="S179" s="57" t="str">
        <f t="shared" si="6"/>
        <v>983</v>
      </c>
      <c r="T179" s="57">
        <f t="shared" si="8"/>
        <v>983</v>
      </c>
      <c r="U179" s="75">
        <f t="shared" si="7"/>
        <v>1.01</v>
      </c>
      <c r="V179" s="2"/>
      <c r="W179" s="2"/>
      <c r="X179" s="2"/>
      <c r="Y179" s="2"/>
      <c r="Z179" s="2"/>
    </row>
    <row r="180" spans="1:26" ht="12" customHeight="1" x14ac:dyDescent="0.25">
      <c r="A180" s="80">
        <v>43103</v>
      </c>
      <c r="B180" s="81">
        <v>40130</v>
      </c>
      <c r="C180" s="81">
        <v>4110664</v>
      </c>
      <c r="D180" s="78">
        <v>1063403368</v>
      </c>
      <c r="E180" s="78">
        <v>104268800</v>
      </c>
      <c r="F180" s="81">
        <v>505395</v>
      </c>
      <c r="G180" s="81">
        <v>1066</v>
      </c>
      <c r="H180" s="78" t="s">
        <v>332</v>
      </c>
      <c r="I180" s="81" t="s">
        <v>792</v>
      </c>
      <c r="J180" s="81">
        <v>2</v>
      </c>
      <c r="K180" s="81">
        <v>37</v>
      </c>
      <c r="L180" s="81" t="s">
        <v>685</v>
      </c>
      <c r="M180" s="81" t="s">
        <v>795</v>
      </c>
      <c r="N180" s="81">
        <v>42</v>
      </c>
      <c r="O180" s="81" t="s">
        <v>489</v>
      </c>
      <c r="P180" s="78" t="s">
        <v>333</v>
      </c>
      <c r="Q180" s="81" t="s">
        <v>334</v>
      </c>
      <c r="R180" s="57" t="s">
        <v>627</v>
      </c>
      <c r="S180" s="57" t="str">
        <f t="shared" si="6"/>
        <v>982</v>
      </c>
      <c r="T180" s="57">
        <f t="shared" si="8"/>
        <v>982</v>
      </c>
      <c r="U180" s="75">
        <f t="shared" si="7"/>
        <v>1.01</v>
      </c>
      <c r="V180" s="2"/>
      <c r="W180" s="2"/>
      <c r="X180" s="2"/>
      <c r="Y180" s="2"/>
      <c r="Z180" s="2"/>
    </row>
    <row r="181" spans="1:26" ht="12" customHeight="1" x14ac:dyDescent="0.25">
      <c r="A181" s="80">
        <v>43103</v>
      </c>
      <c r="B181" s="81">
        <v>40160</v>
      </c>
      <c r="C181" s="81">
        <v>4113452</v>
      </c>
      <c r="D181" s="78">
        <v>1487640678</v>
      </c>
      <c r="E181" s="78">
        <v>101150400</v>
      </c>
      <c r="F181" s="81">
        <v>505383</v>
      </c>
      <c r="G181" s="81">
        <v>1345</v>
      </c>
      <c r="H181" s="78" t="s">
        <v>337</v>
      </c>
      <c r="I181" s="81" t="s">
        <v>792</v>
      </c>
      <c r="J181" s="81">
        <v>1</v>
      </c>
      <c r="K181" s="81">
        <v>32</v>
      </c>
      <c r="L181" s="81" t="s">
        <v>30</v>
      </c>
      <c r="M181" s="81" t="s">
        <v>795</v>
      </c>
      <c r="N181" s="81">
        <v>4</v>
      </c>
      <c r="O181" s="81" t="s">
        <v>489</v>
      </c>
      <c r="P181" s="78" t="s">
        <v>338</v>
      </c>
      <c r="Q181" s="81" t="s">
        <v>30</v>
      </c>
      <c r="R181" s="57" t="s">
        <v>628</v>
      </c>
      <c r="S181" s="57" t="str">
        <f t="shared" si="6"/>
        <v>992</v>
      </c>
      <c r="T181" s="57">
        <f t="shared" si="8"/>
        <v>992</v>
      </c>
      <c r="U181" s="75">
        <f t="shared" si="7"/>
        <v>0.95</v>
      </c>
      <c r="V181" s="2"/>
      <c r="W181" s="2"/>
      <c r="X181" s="2"/>
      <c r="Y181" s="2"/>
      <c r="Z181" s="2"/>
    </row>
    <row r="182" spans="1:26" ht="12" customHeight="1" x14ac:dyDescent="0.25">
      <c r="A182" s="80">
        <v>43103</v>
      </c>
      <c r="B182" s="81">
        <v>6000</v>
      </c>
      <c r="C182" s="81">
        <v>4135901</v>
      </c>
      <c r="D182" s="78">
        <v>1053306118</v>
      </c>
      <c r="E182" s="78">
        <v>100120900</v>
      </c>
      <c r="F182" s="81">
        <v>505409</v>
      </c>
      <c r="G182" s="81">
        <v>359</v>
      </c>
      <c r="H182" s="78" t="s">
        <v>70</v>
      </c>
      <c r="I182" s="81" t="s">
        <v>792</v>
      </c>
      <c r="J182" s="81">
        <v>1</v>
      </c>
      <c r="K182" s="81">
        <v>39</v>
      </c>
      <c r="L182" s="81" t="s">
        <v>32</v>
      </c>
      <c r="M182" s="81" t="s">
        <v>795</v>
      </c>
      <c r="N182" s="81">
        <v>14</v>
      </c>
      <c r="O182" s="81" t="s">
        <v>492</v>
      </c>
      <c r="P182" s="78" t="s">
        <v>71</v>
      </c>
      <c r="Q182" s="81" t="s">
        <v>32</v>
      </c>
      <c r="R182" s="57" t="s">
        <v>560</v>
      </c>
      <c r="S182" s="57" t="str">
        <f t="shared" si="6"/>
        <v>989</v>
      </c>
      <c r="T182" s="57">
        <f t="shared" si="8"/>
        <v>989</v>
      </c>
      <c r="U182" s="75">
        <f t="shared" si="7"/>
        <v>0.99</v>
      </c>
      <c r="V182" s="2"/>
      <c r="W182" s="2"/>
      <c r="X182" s="2"/>
      <c r="Y182" s="2"/>
      <c r="Z182" s="2"/>
    </row>
    <row r="183" spans="1:26" ht="12" customHeight="1" x14ac:dyDescent="0.25">
      <c r="A183" s="80">
        <v>43103</v>
      </c>
      <c r="B183" s="81">
        <v>6600</v>
      </c>
      <c r="C183" s="81">
        <v>4111662</v>
      </c>
      <c r="D183" s="78">
        <v>1164467734</v>
      </c>
      <c r="E183" s="78">
        <v>100387900</v>
      </c>
      <c r="F183" s="81">
        <v>505463</v>
      </c>
      <c r="G183" s="81">
        <v>1166</v>
      </c>
      <c r="H183" s="78" t="s">
        <v>78</v>
      </c>
      <c r="I183" s="81" t="s">
        <v>792</v>
      </c>
      <c r="J183" s="81">
        <v>2</v>
      </c>
      <c r="K183" s="81">
        <v>31</v>
      </c>
      <c r="L183" s="81" t="s">
        <v>22</v>
      </c>
      <c r="M183" s="81" t="s">
        <v>795</v>
      </c>
      <c r="N183" s="81">
        <v>38</v>
      </c>
      <c r="O183" s="81" t="s">
        <v>489</v>
      </c>
      <c r="P183" s="78" t="s">
        <v>79</v>
      </c>
      <c r="Q183" s="81" t="s">
        <v>27</v>
      </c>
      <c r="R183" s="57" t="s">
        <v>629</v>
      </c>
      <c r="S183" s="57" t="str">
        <f t="shared" si="6"/>
        <v>982</v>
      </c>
      <c r="T183" s="57">
        <f t="shared" si="8"/>
        <v>982</v>
      </c>
      <c r="U183" s="75">
        <f t="shared" si="7"/>
        <v>1.01</v>
      </c>
      <c r="V183" s="2"/>
      <c r="W183" s="2"/>
      <c r="X183" s="2"/>
      <c r="Y183" s="2"/>
      <c r="Z183" s="2"/>
    </row>
    <row r="184" spans="1:26" ht="12" customHeight="1" x14ac:dyDescent="0.25">
      <c r="A184" s="80">
        <v>43103</v>
      </c>
      <c r="B184" s="81">
        <v>2600</v>
      </c>
      <c r="C184" s="81">
        <v>4110508</v>
      </c>
      <c r="D184" s="78">
        <v>1992701767</v>
      </c>
      <c r="E184" s="78">
        <v>102385700</v>
      </c>
      <c r="F184" s="81">
        <v>505411</v>
      </c>
      <c r="G184" s="81">
        <v>1050</v>
      </c>
      <c r="H184" s="78" t="s">
        <v>29</v>
      </c>
      <c r="I184" s="81" t="s">
        <v>792</v>
      </c>
      <c r="J184" s="81">
        <v>1</v>
      </c>
      <c r="K184" s="81">
        <v>32</v>
      </c>
      <c r="L184" s="81" t="s">
        <v>30</v>
      </c>
      <c r="M184" s="81" t="s">
        <v>795</v>
      </c>
      <c r="N184" s="81">
        <v>4</v>
      </c>
      <c r="O184" s="81" t="s">
        <v>489</v>
      </c>
      <c r="P184" s="78" t="s">
        <v>501</v>
      </c>
      <c r="Q184" s="81" t="s">
        <v>30</v>
      </c>
      <c r="R184" s="57" t="s">
        <v>630</v>
      </c>
      <c r="S184" s="57" t="str">
        <f t="shared" si="6"/>
        <v>992</v>
      </c>
      <c r="T184" s="57">
        <f t="shared" si="8"/>
        <v>992</v>
      </c>
      <c r="U184" s="75">
        <f t="shared" si="7"/>
        <v>0.95</v>
      </c>
      <c r="V184" s="2"/>
      <c r="W184" s="2"/>
      <c r="X184" s="2"/>
      <c r="Y184" s="2"/>
      <c r="Z184" s="2"/>
    </row>
    <row r="185" spans="1:26" ht="12" customHeight="1" x14ac:dyDescent="0.25">
      <c r="A185" s="80">
        <v>43103</v>
      </c>
      <c r="B185" s="81">
        <v>19700</v>
      </c>
      <c r="C185" s="81">
        <v>4160107</v>
      </c>
      <c r="D185" s="78">
        <v>1891817342</v>
      </c>
      <c r="E185" s="78">
        <v>102159100</v>
      </c>
      <c r="F185" s="81">
        <v>505435</v>
      </c>
      <c r="G185" s="81">
        <v>601</v>
      </c>
      <c r="H185" s="78" t="s">
        <v>502</v>
      </c>
      <c r="I185" s="81" t="s">
        <v>792</v>
      </c>
      <c r="J185" s="81">
        <v>3</v>
      </c>
      <c r="K185" s="81">
        <v>27</v>
      </c>
      <c r="L185" s="81" t="s">
        <v>684</v>
      </c>
      <c r="M185" s="81" t="s">
        <v>795</v>
      </c>
      <c r="N185" s="81">
        <v>28</v>
      </c>
      <c r="O185" s="81" t="s">
        <v>492</v>
      </c>
      <c r="P185" s="78" t="s">
        <v>200</v>
      </c>
      <c r="Q185" s="81" t="s">
        <v>159</v>
      </c>
      <c r="R185" s="57" t="s">
        <v>631</v>
      </c>
      <c r="S185" s="57" t="str">
        <f t="shared" si="6"/>
        <v>984</v>
      </c>
      <c r="T185" s="57">
        <f t="shared" si="8"/>
        <v>984</v>
      </c>
      <c r="U185" s="75">
        <f t="shared" si="7"/>
        <v>1.01</v>
      </c>
      <c r="V185" s="2"/>
      <c r="W185" s="2"/>
      <c r="X185" s="2"/>
      <c r="Y185" s="2"/>
      <c r="Z185" s="2"/>
    </row>
    <row r="186" spans="1:26" ht="12" customHeight="1" x14ac:dyDescent="0.25">
      <c r="A186" s="80">
        <v>43103</v>
      </c>
      <c r="B186" s="81">
        <v>17400</v>
      </c>
      <c r="C186" s="81">
        <v>4113775</v>
      </c>
      <c r="D186" s="78">
        <v>1679510150</v>
      </c>
      <c r="E186" s="78">
        <v>101602900</v>
      </c>
      <c r="F186" s="81">
        <v>505154</v>
      </c>
      <c r="G186" s="81">
        <v>1377</v>
      </c>
      <c r="H186" s="78" t="s">
        <v>169</v>
      </c>
      <c r="I186" s="81" t="s">
        <v>792</v>
      </c>
      <c r="J186" s="81">
        <v>3</v>
      </c>
      <c r="K186" s="81">
        <v>27</v>
      </c>
      <c r="L186" s="81" t="s">
        <v>684</v>
      </c>
      <c r="M186" s="81" t="s">
        <v>795</v>
      </c>
      <c r="N186" s="81">
        <v>29</v>
      </c>
      <c r="O186" s="81" t="s">
        <v>489</v>
      </c>
      <c r="P186" s="78" t="s">
        <v>170</v>
      </c>
      <c r="Q186" s="81" t="s">
        <v>159</v>
      </c>
      <c r="R186" s="57" t="s">
        <v>632</v>
      </c>
      <c r="S186" s="57" t="str">
        <f t="shared" si="6"/>
        <v>984</v>
      </c>
      <c r="T186" s="57">
        <f t="shared" si="8"/>
        <v>984</v>
      </c>
      <c r="U186" s="75">
        <f t="shared" si="7"/>
        <v>1.01</v>
      </c>
      <c r="V186" s="2"/>
      <c r="W186" s="2"/>
      <c r="X186" s="2"/>
      <c r="Y186" s="2"/>
      <c r="Z186" s="2"/>
    </row>
    <row r="187" spans="1:26" ht="12" customHeight="1" x14ac:dyDescent="0.25">
      <c r="A187" s="80">
        <v>43103</v>
      </c>
      <c r="B187" s="81">
        <v>17500</v>
      </c>
      <c r="C187" s="81">
        <v>4113114</v>
      </c>
      <c r="D187" s="78">
        <v>1013965722</v>
      </c>
      <c r="E187" s="78">
        <v>100042500</v>
      </c>
      <c r="F187" s="81">
        <v>505202</v>
      </c>
      <c r="G187" s="81">
        <v>1311</v>
      </c>
      <c r="H187" s="78" t="s">
        <v>171</v>
      </c>
      <c r="I187" s="81" t="s">
        <v>792</v>
      </c>
      <c r="J187" s="81">
        <v>2</v>
      </c>
      <c r="K187" s="81">
        <v>17</v>
      </c>
      <c r="L187" s="81" t="s">
        <v>683</v>
      </c>
      <c r="M187" s="81" t="s">
        <v>795</v>
      </c>
      <c r="N187" s="81">
        <v>33</v>
      </c>
      <c r="O187" s="81" t="s">
        <v>489</v>
      </c>
      <c r="P187" s="78" t="s">
        <v>172</v>
      </c>
      <c r="Q187" s="81" t="s">
        <v>132</v>
      </c>
      <c r="R187" s="57" t="s">
        <v>633</v>
      </c>
      <c r="S187" s="57" t="str">
        <f t="shared" si="6"/>
        <v>980</v>
      </c>
      <c r="T187" s="57">
        <f t="shared" si="8"/>
        <v>980</v>
      </c>
      <c r="U187" s="75">
        <f t="shared" si="7"/>
        <v>1.03</v>
      </c>
      <c r="V187" s="2"/>
      <c r="W187" s="2"/>
      <c r="X187" s="2"/>
      <c r="Y187" s="2"/>
      <c r="Z187" s="2"/>
    </row>
    <row r="188" spans="1:26" ht="12" customHeight="1" x14ac:dyDescent="0.25">
      <c r="A188" s="80">
        <v>43103</v>
      </c>
      <c r="B188" s="81">
        <v>19400</v>
      </c>
      <c r="C188" s="81">
        <v>4115251</v>
      </c>
      <c r="D188" s="78">
        <v>1063808574</v>
      </c>
      <c r="E188" s="78">
        <v>204775000</v>
      </c>
      <c r="F188" s="81">
        <v>505415</v>
      </c>
      <c r="G188" s="81">
        <v>1525</v>
      </c>
      <c r="H188" s="78" t="s">
        <v>676</v>
      </c>
      <c r="I188" s="81" t="s">
        <v>792</v>
      </c>
      <c r="J188" s="81">
        <v>1</v>
      </c>
      <c r="K188" s="81">
        <v>38</v>
      </c>
      <c r="L188" s="81" t="s">
        <v>688</v>
      </c>
      <c r="M188" s="81" t="s">
        <v>795</v>
      </c>
      <c r="N188" s="81">
        <v>9</v>
      </c>
      <c r="O188" s="81" t="s">
        <v>489</v>
      </c>
      <c r="P188" s="78" t="s">
        <v>764</v>
      </c>
      <c r="Q188" s="81" t="s">
        <v>721</v>
      </c>
      <c r="R188" s="57" t="s">
        <v>634</v>
      </c>
      <c r="S188" s="57" t="str">
        <f t="shared" si="6"/>
        <v>990</v>
      </c>
      <c r="T188" s="57">
        <f t="shared" si="8"/>
        <v>990</v>
      </c>
      <c r="U188" s="75">
        <f t="shared" si="7"/>
        <v>0.95</v>
      </c>
      <c r="V188" s="2"/>
      <c r="W188" s="2"/>
      <c r="X188" s="2"/>
      <c r="Y188" s="2"/>
      <c r="Z188" s="2"/>
    </row>
    <row r="189" spans="1:26" ht="12" customHeight="1" x14ac:dyDescent="0.25">
      <c r="A189" s="80">
        <v>43103</v>
      </c>
      <c r="B189" s="81">
        <v>15200</v>
      </c>
      <c r="C189" s="81">
        <v>4115661</v>
      </c>
      <c r="D189" s="78">
        <v>1275931552</v>
      </c>
      <c r="E189" s="78">
        <v>209215300</v>
      </c>
      <c r="F189" s="81">
        <v>505114</v>
      </c>
      <c r="G189" s="81">
        <v>1566</v>
      </c>
      <c r="H189" s="78" t="s">
        <v>677</v>
      </c>
      <c r="I189" s="81" t="s">
        <v>792</v>
      </c>
      <c r="J189" s="81">
        <v>1</v>
      </c>
      <c r="K189" s="81">
        <v>32</v>
      </c>
      <c r="L189" s="81" t="s">
        <v>30</v>
      </c>
      <c r="M189" s="81" t="s">
        <v>795</v>
      </c>
      <c r="N189" s="81">
        <v>4</v>
      </c>
      <c r="O189" s="81" t="s">
        <v>489</v>
      </c>
      <c r="P189" s="78" t="s">
        <v>765</v>
      </c>
      <c r="Q189" s="81" t="s">
        <v>86</v>
      </c>
      <c r="R189" s="57" t="s">
        <v>630</v>
      </c>
      <c r="S189" s="57" t="str">
        <f t="shared" si="6"/>
        <v>992</v>
      </c>
      <c r="T189" s="57">
        <f t="shared" si="8"/>
        <v>992</v>
      </c>
      <c r="U189" s="75">
        <f t="shared" si="7"/>
        <v>0.95</v>
      </c>
      <c r="V189" s="2"/>
      <c r="W189" s="2"/>
      <c r="X189" s="2"/>
      <c r="Y189" s="2"/>
      <c r="Z189" s="2"/>
    </row>
    <row r="190" spans="1:26" ht="12" customHeight="1" x14ac:dyDescent="0.25">
      <c r="A190" s="80">
        <v>43103</v>
      </c>
      <c r="B190" s="81">
        <v>5830</v>
      </c>
      <c r="C190" s="81">
        <v>4112843</v>
      </c>
      <c r="D190" s="78">
        <v>1710907233</v>
      </c>
      <c r="E190" s="78">
        <v>101711600</v>
      </c>
      <c r="F190" s="81">
        <v>505214</v>
      </c>
      <c r="G190" s="81">
        <v>1567</v>
      </c>
      <c r="H190" s="78" t="s">
        <v>678</v>
      </c>
      <c r="I190" s="81" t="s">
        <v>792</v>
      </c>
      <c r="J190" s="81">
        <v>2</v>
      </c>
      <c r="K190" s="81">
        <v>17</v>
      </c>
      <c r="L190" s="81" t="s">
        <v>683</v>
      </c>
      <c r="M190" s="81" t="s">
        <v>795</v>
      </c>
      <c r="N190" s="81">
        <v>32</v>
      </c>
      <c r="O190" s="81" t="s">
        <v>489</v>
      </c>
      <c r="P190" s="78" t="s">
        <v>766</v>
      </c>
      <c r="Q190" s="81" t="s">
        <v>717</v>
      </c>
      <c r="R190" s="57" t="s">
        <v>549</v>
      </c>
      <c r="S190" s="57" t="str">
        <f t="shared" si="6"/>
        <v>981</v>
      </c>
      <c r="T190" s="57">
        <f t="shared" si="8"/>
        <v>981</v>
      </c>
      <c r="U190" s="75">
        <f t="shared" si="7"/>
        <v>1.03</v>
      </c>
      <c r="V190" s="2"/>
      <c r="W190" s="2"/>
      <c r="X190" s="2"/>
      <c r="Y190" s="2"/>
      <c r="Z190" s="2"/>
    </row>
    <row r="191" spans="1:26" ht="12" customHeight="1" x14ac:dyDescent="0.25">
      <c r="A191" s="80">
        <v>43103</v>
      </c>
      <c r="B191" s="81">
        <v>39980</v>
      </c>
      <c r="C191" s="81">
        <v>4112561</v>
      </c>
      <c r="D191" s="78">
        <v>1023039872</v>
      </c>
      <c r="E191" s="78">
        <v>104254300</v>
      </c>
      <c r="F191" s="81">
        <v>505347</v>
      </c>
      <c r="G191" s="81">
        <v>1568</v>
      </c>
      <c r="H191" s="78" t="s">
        <v>679</v>
      </c>
      <c r="I191" s="81" t="s">
        <v>792</v>
      </c>
      <c r="J191" s="81">
        <v>3</v>
      </c>
      <c r="K191" s="81">
        <v>27</v>
      </c>
      <c r="L191" s="81" t="s">
        <v>684</v>
      </c>
      <c r="M191" s="81" t="s">
        <v>795</v>
      </c>
      <c r="N191" s="81">
        <v>29</v>
      </c>
      <c r="O191" s="81" t="s">
        <v>489</v>
      </c>
      <c r="P191" s="78" t="s">
        <v>767</v>
      </c>
      <c r="Q191" s="81" t="s">
        <v>722</v>
      </c>
      <c r="R191" s="57" t="s">
        <v>635</v>
      </c>
      <c r="S191" s="57" t="str">
        <f t="shared" si="6"/>
        <v>984</v>
      </c>
      <c r="T191" s="57">
        <f t="shared" si="8"/>
        <v>984</v>
      </c>
      <c r="U191" s="75">
        <f t="shared" si="7"/>
        <v>1.01</v>
      </c>
      <c r="V191" s="2"/>
      <c r="W191" s="2"/>
      <c r="X191" s="2"/>
      <c r="Y191" s="2"/>
      <c r="Z191" s="2"/>
    </row>
    <row r="192" spans="1:26" ht="12" customHeight="1" x14ac:dyDescent="0.25">
      <c r="A192" s="80">
        <v>43103</v>
      </c>
      <c r="B192" s="81">
        <v>18100</v>
      </c>
      <c r="C192" s="81">
        <v>4112652</v>
      </c>
      <c r="D192" s="78">
        <v>1629099817</v>
      </c>
      <c r="E192" s="78">
        <v>101495000</v>
      </c>
      <c r="F192" s="81">
        <v>505206</v>
      </c>
      <c r="G192" s="81">
        <v>1569</v>
      </c>
      <c r="H192" s="78" t="s">
        <v>680</v>
      </c>
      <c r="I192" s="81" t="s">
        <v>792</v>
      </c>
      <c r="J192" s="81">
        <v>3</v>
      </c>
      <c r="K192" s="81">
        <v>6</v>
      </c>
      <c r="L192" s="81" t="s">
        <v>691</v>
      </c>
      <c r="M192" s="81" t="s">
        <v>795</v>
      </c>
      <c r="N192" s="81">
        <v>49</v>
      </c>
      <c r="O192" s="81" t="s">
        <v>489</v>
      </c>
      <c r="P192" s="78" t="s">
        <v>768</v>
      </c>
      <c r="Q192" s="81" t="s">
        <v>128</v>
      </c>
      <c r="R192" s="57" t="s">
        <v>551</v>
      </c>
      <c r="S192" s="57" t="str">
        <f t="shared" si="6"/>
        <v>986</v>
      </c>
      <c r="T192" s="57">
        <f t="shared" si="8"/>
        <v>986</v>
      </c>
      <c r="U192" s="75">
        <f t="shared" si="7"/>
        <v>0.99</v>
      </c>
      <c r="V192" s="2"/>
      <c r="W192" s="2"/>
      <c r="X192" s="2"/>
      <c r="Y192" s="2"/>
      <c r="Z192" s="2"/>
    </row>
    <row r="193" spans="1:26" ht="12" customHeight="1" x14ac:dyDescent="0.25">
      <c r="A193" s="80">
        <v>43103</v>
      </c>
      <c r="B193" s="81">
        <v>22200</v>
      </c>
      <c r="C193" s="81">
        <v>4113544</v>
      </c>
      <c r="D193" s="78">
        <v>1801882014</v>
      </c>
      <c r="E193" s="78">
        <v>101932000</v>
      </c>
      <c r="F193" s="81">
        <v>505096</v>
      </c>
      <c r="G193" s="81">
        <v>1354</v>
      </c>
      <c r="H193" s="78" t="s">
        <v>226</v>
      </c>
      <c r="I193" s="81" t="s">
        <v>792</v>
      </c>
      <c r="J193" s="81">
        <v>1</v>
      </c>
      <c r="K193" s="81">
        <v>39</v>
      </c>
      <c r="L193" s="81" t="s">
        <v>32</v>
      </c>
      <c r="M193" s="81" t="s">
        <v>795</v>
      </c>
      <c r="N193" s="81">
        <v>15</v>
      </c>
      <c r="O193" s="81" t="s">
        <v>489</v>
      </c>
      <c r="P193" s="78" t="s">
        <v>227</v>
      </c>
      <c r="Q193" s="81" t="s">
        <v>228</v>
      </c>
      <c r="R193" s="57" t="s">
        <v>636</v>
      </c>
      <c r="S193" s="57" t="str">
        <f t="shared" si="6"/>
        <v>989</v>
      </c>
      <c r="T193" s="57">
        <f t="shared" si="8"/>
        <v>989</v>
      </c>
      <c r="U193" s="75">
        <f t="shared" si="7"/>
        <v>0.99</v>
      </c>
      <c r="V193" s="2"/>
      <c r="W193" s="2"/>
      <c r="X193" s="2"/>
      <c r="Y193" s="2"/>
      <c r="Z193" s="2"/>
    </row>
    <row r="194" spans="1:26" ht="12" customHeight="1" x14ac:dyDescent="0.25">
      <c r="A194" s="80">
        <v>43103</v>
      </c>
      <c r="B194" s="81">
        <v>40250</v>
      </c>
      <c r="C194" s="81">
        <v>4115531</v>
      </c>
      <c r="D194" s="78">
        <v>1265950422</v>
      </c>
      <c r="E194" s="78">
        <v>208881300</v>
      </c>
      <c r="F194" s="81">
        <v>505473</v>
      </c>
      <c r="G194" s="81">
        <v>1553</v>
      </c>
      <c r="H194" s="78" t="s">
        <v>681</v>
      </c>
      <c r="I194" s="81" t="s">
        <v>792</v>
      </c>
      <c r="J194" s="81">
        <v>3</v>
      </c>
      <c r="K194" s="81">
        <v>27</v>
      </c>
      <c r="L194" s="81" t="s">
        <v>684</v>
      </c>
      <c r="M194" s="81" t="s">
        <v>795</v>
      </c>
      <c r="N194" s="81">
        <v>28</v>
      </c>
      <c r="O194" s="81" t="s">
        <v>489</v>
      </c>
      <c r="P194" s="78" t="s">
        <v>769</v>
      </c>
      <c r="Q194" s="81" t="s">
        <v>723</v>
      </c>
      <c r="R194" s="57" t="s">
        <v>637</v>
      </c>
      <c r="S194" s="57" t="str">
        <f t="shared" ref="S194:S257" si="9">LEFT(R194,3)</f>
        <v>984</v>
      </c>
      <c r="T194" s="57">
        <f t="shared" si="8"/>
        <v>984</v>
      </c>
      <c r="U194" s="75">
        <f t="shared" ref="U194:U206" si="10">VLOOKUP($T194,$W$3:$Y$17,3,FALSE)</f>
        <v>1.01</v>
      </c>
      <c r="V194" s="2"/>
      <c r="W194" s="2"/>
      <c r="X194" s="2"/>
      <c r="Y194" s="2"/>
      <c r="Z194" s="2"/>
    </row>
    <row r="195" spans="1:26" ht="12" customHeight="1" x14ac:dyDescent="0.25">
      <c r="A195" s="80">
        <v>43103</v>
      </c>
      <c r="B195" s="81">
        <v>40800</v>
      </c>
      <c r="C195" s="81">
        <v>4113312</v>
      </c>
      <c r="D195" s="78">
        <v>1205983517</v>
      </c>
      <c r="E195" s="78">
        <v>100494900</v>
      </c>
      <c r="F195" s="81">
        <v>505399</v>
      </c>
      <c r="G195" s="81">
        <v>1331</v>
      </c>
      <c r="H195" s="78" t="s">
        <v>391</v>
      </c>
      <c r="I195" s="81" t="s">
        <v>792</v>
      </c>
      <c r="J195" s="81">
        <v>2</v>
      </c>
      <c r="K195" s="81">
        <v>17</v>
      </c>
      <c r="L195" s="81" t="s">
        <v>683</v>
      </c>
      <c r="M195" s="81" t="s">
        <v>795</v>
      </c>
      <c r="N195" s="81">
        <v>34</v>
      </c>
      <c r="O195" s="81" t="s">
        <v>492</v>
      </c>
      <c r="P195" s="78" t="s">
        <v>503</v>
      </c>
      <c r="Q195" s="81" t="s">
        <v>392</v>
      </c>
      <c r="R195" s="57" t="s">
        <v>638</v>
      </c>
      <c r="S195" s="57" t="str">
        <f t="shared" si="9"/>
        <v>980</v>
      </c>
      <c r="T195" s="57">
        <f t="shared" ref="T195:T206" si="11">S195*1</f>
        <v>980</v>
      </c>
      <c r="U195" s="75">
        <f t="shared" si="10"/>
        <v>1.03</v>
      </c>
      <c r="V195" s="2"/>
      <c r="W195" s="2"/>
      <c r="X195" s="2"/>
      <c r="Y195" s="2"/>
      <c r="Z195" s="2"/>
    </row>
    <row r="196" spans="1:26" ht="12" customHeight="1" x14ac:dyDescent="0.25">
      <c r="A196" s="80">
        <v>43103</v>
      </c>
      <c r="B196" s="81">
        <v>2400</v>
      </c>
      <c r="C196" s="81">
        <v>4115501</v>
      </c>
      <c r="D196" s="78">
        <v>1477087443</v>
      </c>
      <c r="E196" s="78">
        <v>208496600</v>
      </c>
      <c r="F196" s="81">
        <v>505362</v>
      </c>
      <c r="G196" s="81">
        <v>1550</v>
      </c>
      <c r="H196" s="78" t="s">
        <v>682</v>
      </c>
      <c r="I196" s="81" t="s">
        <v>792</v>
      </c>
      <c r="J196" s="81">
        <v>2</v>
      </c>
      <c r="K196" s="81">
        <v>31</v>
      </c>
      <c r="L196" s="81" t="s">
        <v>22</v>
      </c>
      <c r="M196" s="81" t="s">
        <v>795</v>
      </c>
      <c r="N196" s="81">
        <v>38</v>
      </c>
      <c r="O196" s="81" t="s">
        <v>489</v>
      </c>
      <c r="P196" s="78" t="s">
        <v>26</v>
      </c>
      <c r="Q196" s="81" t="s">
        <v>27</v>
      </c>
      <c r="R196" s="57" t="s">
        <v>629</v>
      </c>
      <c r="S196" s="57" t="str">
        <f t="shared" si="9"/>
        <v>982</v>
      </c>
      <c r="T196" s="57">
        <f t="shared" si="11"/>
        <v>982</v>
      </c>
      <c r="U196" s="75">
        <f t="shared" si="10"/>
        <v>1.01</v>
      </c>
      <c r="V196" s="2"/>
      <c r="W196" s="2"/>
      <c r="X196" s="2"/>
      <c r="Y196" s="2"/>
      <c r="Z196" s="2"/>
    </row>
    <row r="197" spans="1:26" ht="12" customHeight="1" x14ac:dyDescent="0.25">
      <c r="A197" s="80">
        <v>43103</v>
      </c>
      <c r="B197" s="81">
        <v>22600</v>
      </c>
      <c r="C197" s="81">
        <v>4164505</v>
      </c>
      <c r="D197" s="78">
        <v>1073501847</v>
      </c>
      <c r="E197" s="78">
        <v>100168400</v>
      </c>
      <c r="F197" s="81">
        <v>505405</v>
      </c>
      <c r="G197" s="81">
        <v>645</v>
      </c>
      <c r="H197" s="78" t="s">
        <v>229</v>
      </c>
      <c r="I197" s="81" t="s">
        <v>792</v>
      </c>
      <c r="J197" s="81">
        <v>2</v>
      </c>
      <c r="K197" s="81">
        <v>31</v>
      </c>
      <c r="L197" s="81" t="s">
        <v>22</v>
      </c>
      <c r="M197" s="81" t="s">
        <v>795</v>
      </c>
      <c r="N197" s="81">
        <v>10</v>
      </c>
      <c r="O197" s="81" t="s">
        <v>492</v>
      </c>
      <c r="P197" s="78" t="s">
        <v>230</v>
      </c>
      <c r="Q197" s="81" t="s">
        <v>24</v>
      </c>
      <c r="R197" s="57" t="s">
        <v>565</v>
      </c>
      <c r="S197" s="57" t="str">
        <f t="shared" si="9"/>
        <v>982</v>
      </c>
      <c r="T197" s="57">
        <f t="shared" si="11"/>
        <v>982</v>
      </c>
      <c r="U197" s="75">
        <f t="shared" si="10"/>
        <v>1.01</v>
      </c>
      <c r="V197" s="2"/>
      <c r="W197" s="2"/>
      <c r="X197" s="2"/>
      <c r="Y197" s="2"/>
      <c r="Z197" s="2"/>
    </row>
    <row r="198" spans="1:26" ht="12" customHeight="1" x14ac:dyDescent="0.25">
      <c r="A198" s="80">
        <v>43103</v>
      </c>
      <c r="B198" s="81">
        <v>8900</v>
      </c>
      <c r="C198" s="81">
        <v>4113940</v>
      </c>
      <c r="D198" s="78">
        <v>1225037096</v>
      </c>
      <c r="E198" s="78">
        <v>102612300</v>
      </c>
      <c r="F198" s="81">
        <v>505017</v>
      </c>
      <c r="G198" s="81">
        <v>1394</v>
      </c>
      <c r="H198" s="78" t="s">
        <v>90</v>
      </c>
      <c r="I198" s="81" t="s">
        <v>792</v>
      </c>
      <c r="J198" s="81">
        <v>2</v>
      </c>
      <c r="K198" s="81">
        <v>17</v>
      </c>
      <c r="L198" s="81" t="s">
        <v>683</v>
      </c>
      <c r="M198" s="81" t="s">
        <v>795</v>
      </c>
      <c r="N198" s="81">
        <v>37</v>
      </c>
      <c r="O198" s="81" t="s">
        <v>489</v>
      </c>
      <c r="P198" s="78" t="s">
        <v>91</v>
      </c>
      <c r="Q198" s="81" t="s">
        <v>3</v>
      </c>
      <c r="R198" s="57" t="s">
        <v>597</v>
      </c>
      <c r="S198" s="57" t="str">
        <f t="shared" si="9"/>
        <v>981</v>
      </c>
      <c r="T198" s="57">
        <f t="shared" si="11"/>
        <v>981</v>
      </c>
      <c r="U198" s="75">
        <f t="shared" si="10"/>
        <v>1.03</v>
      </c>
      <c r="V198" s="2"/>
      <c r="W198" s="2"/>
      <c r="X198" s="2"/>
      <c r="Y198" s="2"/>
      <c r="Z198" s="2"/>
    </row>
    <row r="199" spans="1:26" ht="12" customHeight="1" x14ac:dyDescent="0.25">
      <c r="A199" s="80">
        <v>43103</v>
      </c>
      <c r="B199" s="81">
        <v>5700</v>
      </c>
      <c r="C199" s="81">
        <v>4135109</v>
      </c>
      <c r="D199" s="78">
        <v>1639169097</v>
      </c>
      <c r="E199" s="78">
        <v>101515600</v>
      </c>
      <c r="F199" s="81">
        <v>505421</v>
      </c>
      <c r="G199" s="81">
        <v>351</v>
      </c>
      <c r="H199" s="78" t="s">
        <v>64</v>
      </c>
      <c r="I199" s="81" t="s">
        <v>792</v>
      </c>
      <c r="J199" s="81">
        <v>1</v>
      </c>
      <c r="K199" s="81">
        <v>36</v>
      </c>
      <c r="L199" s="81" t="s">
        <v>65</v>
      </c>
      <c r="M199" s="81" t="s">
        <v>795</v>
      </c>
      <c r="N199" s="81">
        <v>16</v>
      </c>
      <c r="O199" s="81" t="s">
        <v>492</v>
      </c>
      <c r="P199" s="78" t="s">
        <v>66</v>
      </c>
      <c r="Q199" s="81" t="s">
        <v>65</v>
      </c>
      <c r="R199" s="57" t="s">
        <v>598</v>
      </c>
      <c r="S199" s="57" t="str">
        <f t="shared" si="9"/>
        <v>993</v>
      </c>
      <c r="T199" s="57">
        <f t="shared" si="11"/>
        <v>993</v>
      </c>
      <c r="U199" s="75">
        <f t="shared" si="10"/>
        <v>0.98</v>
      </c>
      <c r="V199" s="2"/>
      <c r="W199" s="2"/>
      <c r="X199" s="2"/>
      <c r="Y199" s="2"/>
      <c r="Z199" s="2"/>
    </row>
    <row r="200" spans="1:26" ht="12" customHeight="1" x14ac:dyDescent="0.25">
      <c r="A200" s="80">
        <v>43103</v>
      </c>
      <c r="B200" s="81">
        <v>40340</v>
      </c>
      <c r="C200" s="81">
        <v>4000014</v>
      </c>
      <c r="D200" s="78">
        <v>1972594810</v>
      </c>
      <c r="E200" s="78">
        <v>102353300</v>
      </c>
      <c r="F200" s="81">
        <v>505516</v>
      </c>
      <c r="G200" s="81">
        <v>8806</v>
      </c>
      <c r="H200" s="78" t="s">
        <v>347</v>
      </c>
      <c r="I200" s="81" t="s">
        <v>792</v>
      </c>
      <c r="J200" s="81">
        <v>3</v>
      </c>
      <c r="K200" s="81">
        <v>27</v>
      </c>
      <c r="L200" s="81" t="s">
        <v>684</v>
      </c>
      <c r="M200" s="81" t="s">
        <v>795</v>
      </c>
      <c r="N200" s="81">
        <v>2</v>
      </c>
      <c r="O200" s="81" t="s">
        <v>772</v>
      </c>
      <c r="P200" s="78" t="s">
        <v>348</v>
      </c>
      <c r="Q200" s="81" t="s">
        <v>349</v>
      </c>
      <c r="R200" s="57" t="s">
        <v>639</v>
      </c>
      <c r="S200" s="57" t="str">
        <f t="shared" si="9"/>
        <v>983</v>
      </c>
      <c r="T200" s="57">
        <f t="shared" si="11"/>
        <v>983</v>
      </c>
      <c r="U200" s="75">
        <f t="shared" si="10"/>
        <v>1.01</v>
      </c>
      <c r="V200" s="2"/>
      <c r="W200" s="2"/>
      <c r="X200" s="2"/>
      <c r="Y200" s="2"/>
      <c r="Z200" s="2"/>
    </row>
    <row r="201" spans="1:26" ht="12" customHeight="1" x14ac:dyDescent="0.25">
      <c r="A201" s="80">
        <v>43103</v>
      </c>
      <c r="B201" s="81">
        <v>40330</v>
      </c>
      <c r="C201" s="81">
        <v>4000006</v>
      </c>
      <c r="D201" s="78">
        <v>1538159702</v>
      </c>
      <c r="E201" s="78">
        <v>104461100</v>
      </c>
      <c r="F201" s="81">
        <v>505517</v>
      </c>
      <c r="G201" s="81">
        <v>8805</v>
      </c>
      <c r="H201" s="78" t="s">
        <v>346</v>
      </c>
      <c r="I201" s="81" t="s">
        <v>792</v>
      </c>
      <c r="J201" s="81">
        <v>3</v>
      </c>
      <c r="K201" s="81">
        <v>18</v>
      </c>
      <c r="L201" s="81" t="s">
        <v>692</v>
      </c>
      <c r="M201" s="81" t="s">
        <v>795</v>
      </c>
      <c r="N201" s="81">
        <v>26</v>
      </c>
      <c r="O201" s="81" t="s">
        <v>772</v>
      </c>
      <c r="P201" s="78" t="s">
        <v>770</v>
      </c>
      <c r="Q201" s="81" t="s">
        <v>187</v>
      </c>
      <c r="R201" s="57" t="s">
        <v>573</v>
      </c>
      <c r="S201" s="57" t="str">
        <f t="shared" si="9"/>
        <v>983</v>
      </c>
      <c r="T201" s="57">
        <f t="shared" si="11"/>
        <v>983</v>
      </c>
      <c r="U201" s="75">
        <f t="shared" si="10"/>
        <v>1.01</v>
      </c>
      <c r="V201" s="2"/>
      <c r="W201" s="2"/>
      <c r="X201" s="2"/>
      <c r="Y201" s="2"/>
      <c r="Z201" s="2"/>
    </row>
    <row r="202" spans="1:26" ht="12" customHeight="1" x14ac:dyDescent="0.25">
      <c r="A202" s="80">
        <v>43103</v>
      </c>
      <c r="B202" s="81">
        <v>18900</v>
      </c>
      <c r="C202" s="81">
        <v>4113825</v>
      </c>
      <c r="D202" s="78">
        <v>1568450807</v>
      </c>
      <c r="E202" s="78">
        <v>101342400</v>
      </c>
      <c r="F202" s="81">
        <v>505475</v>
      </c>
      <c r="G202" s="81">
        <v>1382</v>
      </c>
      <c r="H202" s="78" t="s">
        <v>191</v>
      </c>
      <c r="I202" s="81" t="s">
        <v>792</v>
      </c>
      <c r="J202" s="81">
        <v>2</v>
      </c>
      <c r="K202" s="81">
        <v>17</v>
      </c>
      <c r="L202" s="81" t="s">
        <v>683</v>
      </c>
      <c r="M202" s="81" t="s">
        <v>795</v>
      </c>
      <c r="N202" s="81">
        <v>33</v>
      </c>
      <c r="O202" s="81" t="s">
        <v>492</v>
      </c>
      <c r="P202" s="78" t="s">
        <v>192</v>
      </c>
      <c r="Q202" s="81" t="s">
        <v>89</v>
      </c>
      <c r="R202" s="57" t="s">
        <v>566</v>
      </c>
      <c r="S202" s="57" t="str">
        <f t="shared" si="9"/>
        <v>981</v>
      </c>
      <c r="T202" s="57">
        <f t="shared" si="11"/>
        <v>981</v>
      </c>
      <c r="U202" s="75">
        <f t="shared" si="10"/>
        <v>1.03</v>
      </c>
      <c r="V202" s="2"/>
      <c r="W202" s="2"/>
      <c r="X202" s="2"/>
      <c r="Y202" s="2"/>
      <c r="Z202" s="2"/>
    </row>
    <row r="203" spans="1:26" ht="12" customHeight="1" x14ac:dyDescent="0.25">
      <c r="A203" s="80">
        <v>43103</v>
      </c>
      <c r="B203" s="81">
        <v>6400</v>
      </c>
      <c r="C203" s="81">
        <v>4112405</v>
      </c>
      <c r="D203" s="78">
        <v>1265427397</v>
      </c>
      <c r="E203" s="78">
        <v>100624800</v>
      </c>
      <c r="F203" s="81">
        <v>505251</v>
      </c>
      <c r="G203" s="81">
        <v>1240</v>
      </c>
      <c r="H203" s="78" t="s">
        <v>75</v>
      </c>
      <c r="I203" s="81" t="s">
        <v>792</v>
      </c>
      <c r="J203" s="81">
        <v>1</v>
      </c>
      <c r="K203" s="81">
        <v>38</v>
      </c>
      <c r="L203" s="81" t="s">
        <v>688</v>
      </c>
      <c r="M203" s="81" t="s">
        <v>795</v>
      </c>
      <c r="N203" s="81">
        <v>9</v>
      </c>
      <c r="O203" s="81" t="s">
        <v>489</v>
      </c>
      <c r="P203" s="78" t="s">
        <v>76</v>
      </c>
      <c r="Q203" s="81" t="s">
        <v>77</v>
      </c>
      <c r="R203" s="57" t="s">
        <v>640</v>
      </c>
      <c r="S203" s="57" t="str">
        <f t="shared" si="9"/>
        <v>991</v>
      </c>
      <c r="T203" s="57">
        <f t="shared" si="11"/>
        <v>991</v>
      </c>
      <c r="U203" s="75">
        <f t="shared" si="10"/>
        <v>0.95</v>
      </c>
      <c r="V203" s="2"/>
      <c r="W203" s="2"/>
      <c r="X203" s="2"/>
      <c r="Y203" s="2"/>
      <c r="Z203" s="2"/>
    </row>
    <row r="204" spans="1:26" ht="12" customHeight="1" x14ac:dyDescent="0.25">
      <c r="A204" s="80">
        <v>43103</v>
      </c>
      <c r="B204" s="81">
        <v>25100</v>
      </c>
      <c r="C204" s="81">
        <v>4113577</v>
      </c>
      <c r="D204" s="78">
        <v>1659365922</v>
      </c>
      <c r="E204" s="78">
        <v>101564200</v>
      </c>
      <c r="F204" s="81">
        <v>505349</v>
      </c>
      <c r="G204" s="81">
        <v>1357</v>
      </c>
      <c r="H204" s="78" t="s">
        <v>249</v>
      </c>
      <c r="I204" s="81" t="s">
        <v>792</v>
      </c>
      <c r="J204" s="81">
        <v>3</v>
      </c>
      <c r="K204" s="81">
        <v>25</v>
      </c>
      <c r="L204" s="81" t="s">
        <v>709</v>
      </c>
      <c r="M204" s="81" t="s">
        <v>12</v>
      </c>
      <c r="N204" s="81">
        <v>19</v>
      </c>
      <c r="O204" s="81" t="s">
        <v>489</v>
      </c>
      <c r="P204" s="78" t="s">
        <v>250</v>
      </c>
      <c r="Q204" s="81" t="s">
        <v>251</v>
      </c>
      <c r="R204" s="57" t="s">
        <v>641</v>
      </c>
      <c r="S204" s="57" t="str">
        <f t="shared" si="9"/>
        <v>985</v>
      </c>
      <c r="T204" s="57">
        <f t="shared" si="11"/>
        <v>985</v>
      </c>
      <c r="U204" s="75">
        <f t="shared" si="10"/>
        <v>1</v>
      </c>
      <c r="V204" s="2"/>
      <c r="W204" s="2"/>
      <c r="X204" s="2"/>
      <c r="Y204" s="2"/>
      <c r="Z204" s="2"/>
    </row>
    <row r="205" spans="1:26" ht="12" customHeight="1" x14ac:dyDescent="0.25">
      <c r="A205" s="80">
        <v>43103</v>
      </c>
      <c r="B205" s="81">
        <v>10300</v>
      </c>
      <c r="C205" s="81">
        <v>4113924</v>
      </c>
      <c r="D205" s="78">
        <v>1609835990</v>
      </c>
      <c r="E205" s="78">
        <v>101438800</v>
      </c>
      <c r="F205" s="81">
        <v>505367</v>
      </c>
      <c r="G205" s="81">
        <v>1392</v>
      </c>
      <c r="H205" s="78" t="s">
        <v>106</v>
      </c>
      <c r="I205" s="81" t="s">
        <v>792</v>
      </c>
      <c r="J205" s="81">
        <v>1</v>
      </c>
      <c r="K205" s="81">
        <v>39</v>
      </c>
      <c r="L205" s="81" t="s">
        <v>32</v>
      </c>
      <c r="M205" s="81" t="s">
        <v>795</v>
      </c>
      <c r="N205" s="81">
        <v>14</v>
      </c>
      <c r="O205" s="81" t="s">
        <v>489</v>
      </c>
      <c r="P205" s="78" t="s">
        <v>107</v>
      </c>
      <c r="Q205" s="81" t="s">
        <v>32</v>
      </c>
      <c r="R205" s="57" t="s">
        <v>547</v>
      </c>
      <c r="S205" s="57" t="str">
        <f t="shared" si="9"/>
        <v>989</v>
      </c>
      <c r="T205" s="57">
        <f t="shared" si="11"/>
        <v>989</v>
      </c>
      <c r="U205" s="75">
        <f t="shared" si="10"/>
        <v>0.99</v>
      </c>
      <c r="V205" s="2"/>
      <c r="W205" s="2"/>
      <c r="X205" s="2"/>
      <c r="Y205" s="2"/>
      <c r="Z205" s="2"/>
    </row>
    <row r="206" spans="1:26" ht="12" customHeight="1" x14ac:dyDescent="0.25">
      <c r="A206" s="80">
        <v>43103</v>
      </c>
      <c r="B206" s="81">
        <v>21400</v>
      </c>
      <c r="C206" s="81">
        <v>4174900</v>
      </c>
      <c r="D206" s="78">
        <v>1063483337</v>
      </c>
      <c r="E206" s="78">
        <v>100154500</v>
      </c>
      <c r="F206" s="81">
        <v>505232</v>
      </c>
      <c r="G206" s="81">
        <v>749</v>
      </c>
      <c r="H206" s="78" t="s">
        <v>223</v>
      </c>
      <c r="I206" s="81" t="s">
        <v>792</v>
      </c>
      <c r="J206" s="81">
        <v>3</v>
      </c>
      <c r="K206" s="81">
        <v>6</v>
      </c>
      <c r="L206" s="81" t="s">
        <v>691</v>
      </c>
      <c r="M206" s="81" t="s">
        <v>795</v>
      </c>
      <c r="N206" s="81">
        <v>20</v>
      </c>
      <c r="O206" s="81" t="s">
        <v>489</v>
      </c>
      <c r="P206" s="78" t="s">
        <v>771</v>
      </c>
      <c r="Q206" s="81" t="s">
        <v>724</v>
      </c>
      <c r="R206" s="57" t="s">
        <v>642</v>
      </c>
      <c r="S206" s="57" t="str">
        <f t="shared" si="9"/>
        <v>986</v>
      </c>
      <c r="T206" s="57">
        <f t="shared" si="11"/>
        <v>986</v>
      </c>
      <c r="U206" s="75">
        <f t="shared" si="10"/>
        <v>0.99</v>
      </c>
      <c r="V206" s="2"/>
      <c r="W206" s="2"/>
      <c r="X206" s="2"/>
      <c r="Y206" s="2"/>
      <c r="Z206" s="2"/>
    </row>
    <row r="207" spans="1:26" ht="12" customHeight="1" x14ac:dyDescent="0.25">
      <c r="A207" s="72"/>
      <c r="B207" s="72"/>
      <c r="C207" s="72"/>
      <c r="D207" s="72"/>
      <c r="E207" s="72"/>
      <c r="F207" s="72"/>
      <c r="G207" s="72"/>
      <c r="H207" s="4"/>
      <c r="I207" s="72"/>
      <c r="J207" s="72"/>
      <c r="K207" s="72"/>
      <c r="L207" s="72"/>
      <c r="M207" s="73"/>
      <c r="N207" s="73"/>
      <c r="O207" s="73"/>
      <c r="P207" s="73"/>
      <c r="Q207" s="73"/>
      <c r="R207" s="3"/>
      <c r="S207" s="3"/>
      <c r="T207" s="3"/>
      <c r="U207" s="10"/>
      <c r="V207" s="2"/>
      <c r="W207" s="2"/>
      <c r="X207" s="2"/>
      <c r="Y207" s="2"/>
      <c r="Z207" s="2"/>
    </row>
  </sheetData>
  <mergeCells count="1">
    <mergeCell ref="W1: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workbookViewId="0">
      <pane ySplit="1" topLeftCell="A2" activePane="bottomLeft" state="frozen"/>
      <selection pane="bottomLeft" activeCell="N224" sqref="N224"/>
    </sheetView>
  </sheetViews>
  <sheetFormatPr defaultRowHeight="12.75" x14ac:dyDescent="0.2"/>
  <cols>
    <col min="1" max="1" width="10.42578125" style="10" bestFit="1" customWidth="1"/>
    <col min="2" max="2" width="16.140625" style="10" bestFit="1" customWidth="1"/>
    <col min="3" max="3" width="15.7109375" style="15" customWidth="1"/>
    <col min="4" max="5" width="14.28515625" style="15" bestFit="1" customWidth="1"/>
    <col min="6" max="6" width="15.28515625" style="15" bestFit="1" customWidth="1"/>
    <col min="7" max="256" width="9.140625" style="5"/>
    <col min="257" max="257" width="77.28515625" style="5" customWidth="1"/>
    <col min="258" max="258" width="16.140625" style="5" bestFit="1" customWidth="1"/>
    <col min="259" max="262" width="15.7109375" style="5" customWidth="1"/>
    <col min="263" max="512" width="9.140625" style="5"/>
    <col min="513" max="513" width="77.28515625" style="5" customWidth="1"/>
    <col min="514" max="514" width="16.140625" style="5" bestFit="1" customWidth="1"/>
    <col min="515" max="518" width="15.7109375" style="5" customWidth="1"/>
    <col min="519" max="768" width="9.140625" style="5"/>
    <col min="769" max="769" width="77.28515625" style="5" customWidth="1"/>
    <col min="770" max="770" width="16.140625" style="5" bestFit="1" customWidth="1"/>
    <col min="771" max="774" width="15.7109375" style="5" customWidth="1"/>
    <col min="775" max="1024" width="9.140625" style="5"/>
    <col min="1025" max="1025" width="77.28515625" style="5" customWidth="1"/>
    <col min="1026" max="1026" width="16.140625" style="5" bestFit="1" customWidth="1"/>
    <col min="1027" max="1030" width="15.7109375" style="5" customWidth="1"/>
    <col min="1031" max="1280" width="9.140625" style="5"/>
    <col min="1281" max="1281" width="77.28515625" style="5" customWidth="1"/>
    <col min="1282" max="1282" width="16.140625" style="5" bestFit="1" customWidth="1"/>
    <col min="1283" max="1286" width="15.7109375" style="5" customWidth="1"/>
    <col min="1287" max="1536" width="9.140625" style="5"/>
    <col min="1537" max="1537" width="77.28515625" style="5" customWidth="1"/>
    <col min="1538" max="1538" width="16.140625" style="5" bestFit="1" customWidth="1"/>
    <col min="1539" max="1542" width="15.7109375" style="5" customWidth="1"/>
    <col min="1543" max="1792" width="9.140625" style="5"/>
    <col min="1793" max="1793" width="77.28515625" style="5" customWidth="1"/>
    <col min="1794" max="1794" width="16.140625" style="5" bestFit="1" customWidth="1"/>
    <col min="1795" max="1798" width="15.7109375" style="5" customWidth="1"/>
    <col min="1799" max="2048" width="9.140625" style="5"/>
    <col min="2049" max="2049" width="77.28515625" style="5" customWidth="1"/>
    <col min="2050" max="2050" width="16.140625" style="5" bestFit="1" customWidth="1"/>
    <col min="2051" max="2054" width="15.7109375" style="5" customWidth="1"/>
    <col min="2055" max="2304" width="9.140625" style="5"/>
    <col min="2305" max="2305" width="77.28515625" style="5" customWidth="1"/>
    <col min="2306" max="2306" width="16.140625" style="5" bestFit="1" customWidth="1"/>
    <col min="2307" max="2310" width="15.7109375" style="5" customWidth="1"/>
    <col min="2311" max="2560" width="9.140625" style="5"/>
    <col min="2561" max="2561" width="77.28515625" style="5" customWidth="1"/>
    <col min="2562" max="2562" width="16.140625" style="5" bestFit="1" customWidth="1"/>
    <col min="2563" max="2566" width="15.7109375" style="5" customWidth="1"/>
    <col min="2567" max="2816" width="9.140625" style="5"/>
    <col min="2817" max="2817" width="77.28515625" style="5" customWidth="1"/>
    <col min="2818" max="2818" width="16.140625" style="5" bestFit="1" customWidth="1"/>
    <col min="2819" max="2822" width="15.7109375" style="5" customWidth="1"/>
    <col min="2823" max="3072" width="9.140625" style="5"/>
    <col min="3073" max="3073" width="77.28515625" style="5" customWidth="1"/>
    <col min="3074" max="3074" width="16.140625" style="5" bestFit="1" customWidth="1"/>
    <col min="3075" max="3078" width="15.7109375" style="5" customWidth="1"/>
    <col min="3079" max="3328" width="9.140625" style="5"/>
    <col min="3329" max="3329" width="77.28515625" style="5" customWidth="1"/>
    <col min="3330" max="3330" width="16.140625" style="5" bestFit="1" customWidth="1"/>
    <col min="3331" max="3334" width="15.7109375" style="5" customWidth="1"/>
    <col min="3335" max="3584" width="9.140625" style="5"/>
    <col min="3585" max="3585" width="77.28515625" style="5" customWidth="1"/>
    <col min="3586" max="3586" width="16.140625" style="5" bestFit="1" customWidth="1"/>
    <col min="3587" max="3590" width="15.7109375" style="5" customWidth="1"/>
    <col min="3591" max="3840" width="9.140625" style="5"/>
    <col min="3841" max="3841" width="77.28515625" style="5" customWidth="1"/>
    <col min="3842" max="3842" width="16.140625" style="5" bestFit="1" customWidth="1"/>
    <col min="3843" max="3846" width="15.7109375" style="5" customWidth="1"/>
    <col min="3847" max="4096" width="9.140625" style="5"/>
    <col min="4097" max="4097" width="77.28515625" style="5" customWidth="1"/>
    <col min="4098" max="4098" width="16.140625" style="5" bestFit="1" customWidth="1"/>
    <col min="4099" max="4102" width="15.7109375" style="5" customWidth="1"/>
    <col min="4103" max="4352" width="9.140625" style="5"/>
    <col min="4353" max="4353" width="77.28515625" style="5" customWidth="1"/>
    <col min="4354" max="4354" width="16.140625" style="5" bestFit="1" customWidth="1"/>
    <col min="4355" max="4358" width="15.7109375" style="5" customWidth="1"/>
    <col min="4359" max="4608" width="9.140625" style="5"/>
    <col min="4609" max="4609" width="77.28515625" style="5" customWidth="1"/>
    <col min="4610" max="4610" width="16.140625" style="5" bestFit="1" customWidth="1"/>
    <col min="4611" max="4614" width="15.7109375" style="5" customWidth="1"/>
    <col min="4615" max="4864" width="9.140625" style="5"/>
    <col min="4865" max="4865" width="77.28515625" style="5" customWidth="1"/>
    <col min="4866" max="4866" width="16.140625" style="5" bestFit="1" customWidth="1"/>
    <col min="4867" max="4870" width="15.7109375" style="5" customWidth="1"/>
    <col min="4871" max="5120" width="9.140625" style="5"/>
    <col min="5121" max="5121" width="77.28515625" style="5" customWidth="1"/>
    <col min="5122" max="5122" width="16.140625" style="5" bestFit="1" customWidth="1"/>
    <col min="5123" max="5126" width="15.7109375" style="5" customWidth="1"/>
    <col min="5127" max="5376" width="9.140625" style="5"/>
    <col min="5377" max="5377" width="77.28515625" style="5" customWidth="1"/>
    <col min="5378" max="5378" width="16.140625" style="5" bestFit="1" customWidth="1"/>
    <col min="5379" max="5382" width="15.7109375" style="5" customWidth="1"/>
    <col min="5383" max="5632" width="9.140625" style="5"/>
    <col min="5633" max="5633" width="77.28515625" style="5" customWidth="1"/>
    <col min="5634" max="5634" width="16.140625" style="5" bestFit="1" customWidth="1"/>
    <col min="5635" max="5638" width="15.7109375" style="5" customWidth="1"/>
    <col min="5639" max="5888" width="9.140625" style="5"/>
    <col min="5889" max="5889" width="77.28515625" style="5" customWidth="1"/>
    <col min="5890" max="5890" width="16.140625" style="5" bestFit="1" customWidth="1"/>
    <col min="5891" max="5894" width="15.7109375" style="5" customWidth="1"/>
    <col min="5895" max="6144" width="9.140625" style="5"/>
    <col min="6145" max="6145" width="77.28515625" style="5" customWidth="1"/>
    <col min="6146" max="6146" width="16.140625" style="5" bestFit="1" customWidth="1"/>
    <col min="6147" max="6150" width="15.7109375" style="5" customWidth="1"/>
    <col min="6151" max="6400" width="9.140625" style="5"/>
    <col min="6401" max="6401" width="77.28515625" style="5" customWidth="1"/>
    <col min="6402" max="6402" width="16.140625" style="5" bestFit="1" customWidth="1"/>
    <col min="6403" max="6406" width="15.7109375" style="5" customWidth="1"/>
    <col min="6407" max="6656" width="9.140625" style="5"/>
    <col min="6657" max="6657" width="77.28515625" style="5" customWidth="1"/>
    <col min="6658" max="6658" width="16.140625" style="5" bestFit="1" customWidth="1"/>
    <col min="6659" max="6662" width="15.7109375" style="5" customWidth="1"/>
    <col min="6663" max="6912" width="9.140625" style="5"/>
    <col min="6913" max="6913" width="77.28515625" style="5" customWidth="1"/>
    <col min="6914" max="6914" width="16.140625" style="5" bestFit="1" customWidth="1"/>
    <col min="6915" max="6918" width="15.7109375" style="5" customWidth="1"/>
    <col min="6919" max="7168" width="9.140625" style="5"/>
    <col min="7169" max="7169" width="77.28515625" style="5" customWidth="1"/>
    <col min="7170" max="7170" width="16.140625" style="5" bestFit="1" customWidth="1"/>
    <col min="7171" max="7174" width="15.7109375" style="5" customWidth="1"/>
    <col min="7175" max="7424" width="9.140625" style="5"/>
    <col min="7425" max="7425" width="77.28515625" style="5" customWidth="1"/>
    <col min="7426" max="7426" width="16.140625" style="5" bestFit="1" customWidth="1"/>
    <col min="7427" max="7430" width="15.7109375" style="5" customWidth="1"/>
    <col min="7431" max="7680" width="9.140625" style="5"/>
    <col min="7681" max="7681" width="77.28515625" style="5" customWidth="1"/>
    <col min="7682" max="7682" width="16.140625" style="5" bestFit="1" customWidth="1"/>
    <col min="7683" max="7686" width="15.7109375" style="5" customWidth="1"/>
    <col min="7687" max="7936" width="9.140625" style="5"/>
    <col min="7937" max="7937" width="77.28515625" style="5" customWidth="1"/>
    <col min="7938" max="7938" width="16.140625" style="5" bestFit="1" customWidth="1"/>
    <col min="7939" max="7942" width="15.7109375" style="5" customWidth="1"/>
    <col min="7943" max="8192" width="9.140625" style="5"/>
    <col min="8193" max="8193" width="77.28515625" style="5" customWidth="1"/>
    <col min="8194" max="8194" width="16.140625" style="5" bestFit="1" customWidth="1"/>
    <col min="8195" max="8198" width="15.7109375" style="5" customWidth="1"/>
    <col min="8199" max="8448" width="9.140625" style="5"/>
    <col min="8449" max="8449" width="77.28515625" style="5" customWidth="1"/>
    <col min="8450" max="8450" width="16.140625" style="5" bestFit="1" customWidth="1"/>
    <col min="8451" max="8454" width="15.7109375" style="5" customWidth="1"/>
    <col min="8455" max="8704" width="9.140625" style="5"/>
    <col min="8705" max="8705" width="77.28515625" style="5" customWidth="1"/>
    <col min="8706" max="8706" width="16.140625" style="5" bestFit="1" customWidth="1"/>
    <col min="8707" max="8710" width="15.7109375" style="5" customWidth="1"/>
    <col min="8711" max="8960" width="9.140625" style="5"/>
    <col min="8961" max="8961" width="77.28515625" style="5" customWidth="1"/>
    <col min="8962" max="8962" width="16.140625" style="5" bestFit="1" customWidth="1"/>
    <col min="8963" max="8966" width="15.7109375" style="5" customWidth="1"/>
    <col min="8967" max="9216" width="9.140625" style="5"/>
    <col min="9217" max="9217" width="77.28515625" style="5" customWidth="1"/>
    <col min="9218" max="9218" width="16.140625" style="5" bestFit="1" customWidth="1"/>
    <col min="9219" max="9222" width="15.7109375" style="5" customWidth="1"/>
    <col min="9223" max="9472" width="9.140625" style="5"/>
    <col min="9473" max="9473" width="77.28515625" style="5" customWidth="1"/>
    <col min="9474" max="9474" width="16.140625" style="5" bestFit="1" customWidth="1"/>
    <col min="9475" max="9478" width="15.7109375" style="5" customWidth="1"/>
    <col min="9479" max="9728" width="9.140625" style="5"/>
    <col min="9729" max="9729" width="77.28515625" style="5" customWidth="1"/>
    <col min="9730" max="9730" width="16.140625" style="5" bestFit="1" customWidth="1"/>
    <col min="9731" max="9734" width="15.7109375" style="5" customWidth="1"/>
    <col min="9735" max="9984" width="9.140625" style="5"/>
    <col min="9985" max="9985" width="77.28515625" style="5" customWidth="1"/>
    <col min="9986" max="9986" width="16.140625" style="5" bestFit="1" customWidth="1"/>
    <col min="9987" max="9990" width="15.7109375" style="5" customWidth="1"/>
    <col min="9991" max="10240" width="9.140625" style="5"/>
    <col min="10241" max="10241" width="77.28515625" style="5" customWidth="1"/>
    <col min="10242" max="10242" width="16.140625" style="5" bestFit="1" customWidth="1"/>
    <col min="10243" max="10246" width="15.7109375" style="5" customWidth="1"/>
    <col min="10247" max="10496" width="9.140625" style="5"/>
    <col min="10497" max="10497" width="77.28515625" style="5" customWidth="1"/>
    <col min="10498" max="10498" width="16.140625" style="5" bestFit="1" customWidth="1"/>
    <col min="10499" max="10502" width="15.7109375" style="5" customWidth="1"/>
    <col min="10503" max="10752" width="9.140625" style="5"/>
    <col min="10753" max="10753" width="77.28515625" style="5" customWidth="1"/>
    <col min="10754" max="10754" width="16.140625" style="5" bestFit="1" customWidth="1"/>
    <col min="10755" max="10758" width="15.7109375" style="5" customWidth="1"/>
    <col min="10759" max="11008" width="9.140625" style="5"/>
    <col min="11009" max="11009" width="77.28515625" style="5" customWidth="1"/>
    <col min="11010" max="11010" width="16.140625" style="5" bestFit="1" customWidth="1"/>
    <col min="11011" max="11014" width="15.7109375" style="5" customWidth="1"/>
    <col min="11015" max="11264" width="9.140625" style="5"/>
    <col min="11265" max="11265" width="77.28515625" style="5" customWidth="1"/>
    <col min="11266" max="11266" width="16.140625" style="5" bestFit="1" customWidth="1"/>
    <col min="11267" max="11270" width="15.7109375" style="5" customWidth="1"/>
    <col min="11271" max="11520" width="9.140625" style="5"/>
    <col min="11521" max="11521" width="77.28515625" style="5" customWidth="1"/>
    <col min="11522" max="11522" width="16.140625" style="5" bestFit="1" customWidth="1"/>
    <col min="11523" max="11526" width="15.7109375" style="5" customWidth="1"/>
    <col min="11527" max="11776" width="9.140625" style="5"/>
    <col min="11777" max="11777" width="77.28515625" style="5" customWidth="1"/>
    <col min="11778" max="11778" width="16.140625" style="5" bestFit="1" customWidth="1"/>
    <col min="11779" max="11782" width="15.7109375" style="5" customWidth="1"/>
    <col min="11783" max="12032" width="9.140625" style="5"/>
    <col min="12033" max="12033" width="77.28515625" style="5" customWidth="1"/>
    <col min="12034" max="12034" width="16.140625" style="5" bestFit="1" customWidth="1"/>
    <col min="12035" max="12038" width="15.7109375" style="5" customWidth="1"/>
    <col min="12039" max="12288" width="9.140625" style="5"/>
    <col min="12289" max="12289" width="77.28515625" style="5" customWidth="1"/>
    <col min="12290" max="12290" width="16.140625" style="5" bestFit="1" customWidth="1"/>
    <col min="12291" max="12294" width="15.7109375" style="5" customWidth="1"/>
    <col min="12295" max="12544" width="9.140625" style="5"/>
    <col min="12545" max="12545" width="77.28515625" style="5" customWidth="1"/>
    <col min="12546" max="12546" width="16.140625" style="5" bestFit="1" customWidth="1"/>
    <col min="12547" max="12550" width="15.7109375" style="5" customWidth="1"/>
    <col min="12551" max="12800" width="9.140625" style="5"/>
    <col min="12801" max="12801" width="77.28515625" style="5" customWidth="1"/>
    <col min="12802" max="12802" width="16.140625" style="5" bestFit="1" customWidth="1"/>
    <col min="12803" max="12806" width="15.7109375" style="5" customWidth="1"/>
    <col min="12807" max="13056" width="9.140625" style="5"/>
    <col min="13057" max="13057" width="77.28515625" style="5" customWidth="1"/>
    <col min="13058" max="13058" width="16.140625" style="5" bestFit="1" customWidth="1"/>
    <col min="13059" max="13062" width="15.7109375" style="5" customWidth="1"/>
    <col min="13063" max="13312" width="9.140625" style="5"/>
    <col min="13313" max="13313" width="77.28515625" style="5" customWidth="1"/>
    <col min="13314" max="13314" width="16.140625" style="5" bestFit="1" customWidth="1"/>
    <col min="13315" max="13318" width="15.7109375" style="5" customWidth="1"/>
    <col min="13319" max="13568" width="9.140625" style="5"/>
    <col min="13569" max="13569" width="77.28515625" style="5" customWidth="1"/>
    <col min="13570" max="13570" width="16.140625" style="5" bestFit="1" customWidth="1"/>
    <col min="13571" max="13574" width="15.7109375" style="5" customWidth="1"/>
    <col min="13575" max="13824" width="9.140625" style="5"/>
    <col min="13825" max="13825" width="77.28515625" style="5" customWidth="1"/>
    <col min="13826" max="13826" width="16.140625" style="5" bestFit="1" customWidth="1"/>
    <col min="13827" max="13830" width="15.7109375" style="5" customWidth="1"/>
    <col min="13831" max="14080" width="9.140625" style="5"/>
    <col min="14081" max="14081" width="77.28515625" style="5" customWidth="1"/>
    <col min="14082" max="14082" width="16.140625" style="5" bestFit="1" customWidth="1"/>
    <col min="14083" max="14086" width="15.7109375" style="5" customWidth="1"/>
    <col min="14087" max="14336" width="9.140625" style="5"/>
    <col min="14337" max="14337" width="77.28515625" style="5" customWidth="1"/>
    <col min="14338" max="14338" width="16.140625" style="5" bestFit="1" customWidth="1"/>
    <col min="14339" max="14342" width="15.7109375" style="5" customWidth="1"/>
    <col min="14343" max="14592" width="9.140625" style="5"/>
    <col min="14593" max="14593" width="77.28515625" style="5" customWidth="1"/>
    <col min="14594" max="14594" width="16.140625" style="5" bestFit="1" customWidth="1"/>
    <col min="14595" max="14598" width="15.7109375" style="5" customWidth="1"/>
    <col min="14599" max="14848" width="9.140625" style="5"/>
    <col min="14849" max="14849" width="77.28515625" style="5" customWidth="1"/>
    <col min="14850" max="14850" width="16.140625" style="5" bestFit="1" customWidth="1"/>
    <col min="14851" max="14854" width="15.7109375" style="5" customWidth="1"/>
    <col min="14855" max="15104" width="9.140625" style="5"/>
    <col min="15105" max="15105" width="77.28515625" style="5" customWidth="1"/>
    <col min="15106" max="15106" width="16.140625" style="5" bestFit="1" customWidth="1"/>
    <col min="15107" max="15110" width="15.7109375" style="5" customWidth="1"/>
    <col min="15111" max="15360" width="9.140625" style="5"/>
    <col min="15361" max="15361" width="77.28515625" style="5" customWidth="1"/>
    <col min="15362" max="15362" width="16.140625" style="5" bestFit="1" customWidth="1"/>
    <col min="15363" max="15366" width="15.7109375" style="5" customWidth="1"/>
    <col min="15367" max="15616" width="9.140625" style="5"/>
    <col min="15617" max="15617" width="77.28515625" style="5" customWidth="1"/>
    <col min="15618" max="15618" width="16.140625" style="5" bestFit="1" customWidth="1"/>
    <col min="15619" max="15622" width="15.7109375" style="5" customWidth="1"/>
    <col min="15623" max="15872" width="9.140625" style="5"/>
    <col min="15873" max="15873" width="77.28515625" style="5" customWidth="1"/>
    <col min="15874" max="15874" width="16.140625" style="5" bestFit="1" customWidth="1"/>
    <col min="15875" max="15878" width="15.7109375" style="5" customWidth="1"/>
    <col min="15879" max="16128" width="9.140625" style="5"/>
    <col min="16129" max="16129" width="77.28515625" style="5" customWidth="1"/>
    <col min="16130" max="16130" width="16.140625" style="5" bestFit="1" customWidth="1"/>
    <col min="16131" max="16134" width="15.7109375" style="5" customWidth="1"/>
    <col min="16135" max="16384" width="9.140625" style="5"/>
  </cols>
  <sheetData>
    <row r="1" spans="1:6" s="23" customFormat="1" ht="15.75" thickBot="1" x14ac:dyDescent="0.3">
      <c r="A1" s="68" t="s">
        <v>475</v>
      </c>
      <c r="B1" s="68" t="s">
        <v>476</v>
      </c>
      <c r="C1" s="69" t="s">
        <v>488</v>
      </c>
      <c r="D1" s="69" t="s">
        <v>482</v>
      </c>
      <c r="E1" s="69" t="s">
        <v>483</v>
      </c>
      <c r="F1" s="70" t="s">
        <v>484</v>
      </c>
    </row>
    <row r="2" spans="1:6" ht="15" x14ac:dyDescent="0.25">
      <c r="A2" s="67">
        <v>4000006</v>
      </c>
      <c r="B2" s="67">
        <v>40330</v>
      </c>
      <c r="C2" s="76">
        <v>308124</v>
      </c>
      <c r="D2" s="76">
        <v>49419</v>
      </c>
      <c r="E2" s="76">
        <v>64649</v>
      </c>
      <c r="F2" s="76">
        <v>194056</v>
      </c>
    </row>
    <row r="3" spans="1:6" ht="15" x14ac:dyDescent="0.25">
      <c r="A3" s="64">
        <v>4000014</v>
      </c>
      <c r="B3" s="64">
        <v>40340</v>
      </c>
      <c r="C3" s="77">
        <v>136793</v>
      </c>
      <c r="D3" s="77">
        <v>20915</v>
      </c>
      <c r="E3" s="77">
        <v>29399</v>
      </c>
      <c r="F3" s="77">
        <v>86479</v>
      </c>
    </row>
    <row r="4" spans="1:6" ht="15" x14ac:dyDescent="0.25">
      <c r="A4" s="64">
        <v>4000121</v>
      </c>
      <c r="B4" s="64">
        <v>35060</v>
      </c>
      <c r="C4" s="77">
        <v>133161</v>
      </c>
      <c r="D4" s="77">
        <v>38235</v>
      </c>
      <c r="E4" s="77">
        <v>7779</v>
      </c>
      <c r="F4" s="77">
        <v>87147</v>
      </c>
    </row>
    <row r="5" spans="1:6" ht="15" x14ac:dyDescent="0.25">
      <c r="A5" s="64">
        <v>4104808</v>
      </c>
      <c r="B5" s="64">
        <v>1200</v>
      </c>
      <c r="C5" s="77">
        <v>144767</v>
      </c>
      <c r="D5" s="77">
        <v>29543</v>
      </c>
      <c r="E5" s="77">
        <v>22873</v>
      </c>
      <c r="F5" s="77">
        <v>92351</v>
      </c>
    </row>
    <row r="6" spans="1:6" ht="15" x14ac:dyDescent="0.25">
      <c r="A6" s="64">
        <v>4107702</v>
      </c>
      <c r="B6" s="64">
        <v>1400</v>
      </c>
      <c r="C6" s="77">
        <v>293762</v>
      </c>
      <c r="D6" s="77">
        <v>91310</v>
      </c>
      <c r="E6" s="77">
        <v>20341</v>
      </c>
      <c r="F6" s="77">
        <v>182111</v>
      </c>
    </row>
    <row r="7" spans="1:6" ht="15" x14ac:dyDescent="0.25">
      <c r="A7" s="64">
        <v>4110045</v>
      </c>
      <c r="B7" s="65">
        <v>16006</v>
      </c>
      <c r="C7" s="77">
        <v>95682</v>
      </c>
      <c r="D7" s="77">
        <v>12161</v>
      </c>
      <c r="E7" s="77">
        <v>20740</v>
      </c>
      <c r="F7" s="77">
        <v>62781</v>
      </c>
    </row>
    <row r="8" spans="1:6" ht="15" x14ac:dyDescent="0.25">
      <c r="A8" s="64">
        <v>4110086</v>
      </c>
      <c r="B8" s="65">
        <v>17800</v>
      </c>
      <c r="C8" s="77">
        <v>148503</v>
      </c>
      <c r="D8" s="77">
        <v>25944</v>
      </c>
      <c r="E8" s="77">
        <v>25200</v>
      </c>
      <c r="F8" s="77">
        <v>97359</v>
      </c>
    </row>
    <row r="9" spans="1:6" ht="15" x14ac:dyDescent="0.25">
      <c r="A9" s="64">
        <v>4110094</v>
      </c>
      <c r="B9" s="65">
        <v>12500</v>
      </c>
      <c r="C9" s="77">
        <v>126263</v>
      </c>
      <c r="D9" s="77">
        <v>23325</v>
      </c>
      <c r="E9" s="77">
        <v>19693</v>
      </c>
      <c r="F9" s="77">
        <v>83245</v>
      </c>
    </row>
    <row r="10" spans="1:6" ht="15" x14ac:dyDescent="0.25">
      <c r="A10" s="64">
        <v>4110102</v>
      </c>
      <c r="B10" s="65">
        <v>31510</v>
      </c>
      <c r="C10" s="77">
        <v>136777</v>
      </c>
      <c r="D10" s="77">
        <v>25044</v>
      </c>
      <c r="E10" s="77">
        <v>28613</v>
      </c>
      <c r="F10" s="77">
        <v>83120</v>
      </c>
    </row>
    <row r="11" spans="1:6" ht="15" x14ac:dyDescent="0.25">
      <c r="A11" s="64">
        <v>4110110</v>
      </c>
      <c r="B11" s="65">
        <v>23300</v>
      </c>
      <c r="C11" s="77">
        <v>75765</v>
      </c>
      <c r="D11" s="77">
        <v>26001</v>
      </c>
      <c r="E11" s="77">
        <v>5806</v>
      </c>
      <c r="F11" s="77">
        <v>43958</v>
      </c>
    </row>
    <row r="12" spans="1:6" ht="15" x14ac:dyDescent="0.25">
      <c r="A12" s="64">
        <v>4110490</v>
      </c>
      <c r="B12" s="64">
        <v>40020</v>
      </c>
      <c r="C12" s="77">
        <v>166120</v>
      </c>
      <c r="D12" s="77">
        <v>34135</v>
      </c>
      <c r="E12" s="77">
        <v>20913</v>
      </c>
      <c r="F12" s="77">
        <v>111072</v>
      </c>
    </row>
    <row r="13" spans="1:6" ht="15" x14ac:dyDescent="0.25">
      <c r="A13" s="64">
        <v>4110508</v>
      </c>
      <c r="B13" s="64">
        <v>2600</v>
      </c>
      <c r="C13" s="77">
        <v>146422</v>
      </c>
      <c r="D13" s="77">
        <v>36744</v>
      </c>
      <c r="E13" s="77">
        <v>18869</v>
      </c>
      <c r="F13" s="77">
        <v>90809</v>
      </c>
    </row>
    <row r="14" spans="1:6" ht="15" x14ac:dyDescent="0.25">
      <c r="A14" s="64">
        <v>4110656</v>
      </c>
      <c r="B14" s="64">
        <v>40120</v>
      </c>
      <c r="C14" s="77">
        <v>116536</v>
      </c>
      <c r="D14" s="77">
        <v>24133</v>
      </c>
      <c r="E14" s="77">
        <v>10943</v>
      </c>
      <c r="F14" s="77">
        <v>81460</v>
      </c>
    </row>
    <row r="15" spans="1:6" ht="15" x14ac:dyDescent="0.25">
      <c r="A15" s="64">
        <v>4110664</v>
      </c>
      <c r="B15" s="64">
        <v>40130</v>
      </c>
      <c r="C15" s="77">
        <v>78215</v>
      </c>
      <c r="D15" s="77">
        <v>13273</v>
      </c>
      <c r="E15" s="77">
        <v>13455</v>
      </c>
      <c r="F15" s="77">
        <v>51487</v>
      </c>
    </row>
    <row r="16" spans="1:6" ht="15" x14ac:dyDescent="0.25">
      <c r="A16" s="64">
        <v>4110672</v>
      </c>
      <c r="B16" s="64">
        <v>40150</v>
      </c>
      <c r="C16" s="77">
        <v>202971</v>
      </c>
      <c r="D16" s="77">
        <v>40397</v>
      </c>
      <c r="E16" s="77">
        <v>38390</v>
      </c>
      <c r="F16" s="77">
        <v>124184</v>
      </c>
    </row>
    <row r="17" spans="1:6" ht="15" x14ac:dyDescent="0.25">
      <c r="A17" s="64">
        <v>4110763</v>
      </c>
      <c r="B17" s="64">
        <v>35090</v>
      </c>
      <c r="C17" s="77">
        <v>160083</v>
      </c>
      <c r="D17" s="77">
        <v>25717</v>
      </c>
      <c r="E17" s="77">
        <v>33832</v>
      </c>
      <c r="F17" s="77">
        <v>100534</v>
      </c>
    </row>
    <row r="18" spans="1:6" ht="15" x14ac:dyDescent="0.25">
      <c r="A18" s="64">
        <v>4110946</v>
      </c>
      <c r="B18" s="64">
        <v>35040</v>
      </c>
      <c r="C18" s="77">
        <v>130125</v>
      </c>
      <c r="D18" s="77">
        <v>12940</v>
      </c>
      <c r="E18" s="77">
        <v>31228</v>
      </c>
      <c r="F18" s="77">
        <v>85957</v>
      </c>
    </row>
    <row r="19" spans="1:6" ht="15" x14ac:dyDescent="0.25">
      <c r="A19" s="64">
        <v>4110987</v>
      </c>
      <c r="B19" s="64">
        <v>40250</v>
      </c>
      <c r="C19" s="77">
        <v>134929</v>
      </c>
      <c r="D19" s="77">
        <v>22246</v>
      </c>
      <c r="E19" s="77">
        <v>28460</v>
      </c>
      <c r="F19" s="77">
        <v>84223</v>
      </c>
    </row>
    <row r="20" spans="1:6" ht="15" x14ac:dyDescent="0.25">
      <c r="A20" s="64">
        <v>4111027</v>
      </c>
      <c r="B20" s="64">
        <v>33200</v>
      </c>
      <c r="C20" s="77">
        <v>97887</v>
      </c>
      <c r="D20" s="77">
        <v>20451</v>
      </c>
      <c r="E20" s="77">
        <v>13833</v>
      </c>
      <c r="F20" s="77">
        <v>63603</v>
      </c>
    </row>
    <row r="21" spans="1:6" ht="15" x14ac:dyDescent="0.25">
      <c r="A21" s="64">
        <v>4111068</v>
      </c>
      <c r="B21" s="64">
        <v>40260</v>
      </c>
      <c r="C21" s="77">
        <v>100819</v>
      </c>
      <c r="D21" s="77">
        <v>53646</v>
      </c>
      <c r="E21" s="77">
        <v>2919</v>
      </c>
      <c r="F21" s="77">
        <v>44254</v>
      </c>
    </row>
    <row r="22" spans="1:6" ht="15" x14ac:dyDescent="0.25">
      <c r="A22" s="64">
        <v>4111076</v>
      </c>
      <c r="B22" s="64">
        <v>16500</v>
      </c>
      <c r="C22" s="77">
        <v>139409</v>
      </c>
      <c r="D22" s="77">
        <v>22991</v>
      </c>
      <c r="E22" s="77">
        <v>26477</v>
      </c>
      <c r="F22" s="77">
        <v>89941</v>
      </c>
    </row>
    <row r="23" spans="1:6" ht="15" x14ac:dyDescent="0.25">
      <c r="A23" s="64">
        <v>4111084</v>
      </c>
      <c r="B23" s="64">
        <v>33600</v>
      </c>
      <c r="C23" s="77">
        <v>54858</v>
      </c>
      <c r="D23" s="77">
        <v>13628</v>
      </c>
      <c r="E23" s="77">
        <v>3825</v>
      </c>
      <c r="F23" s="77">
        <v>37405</v>
      </c>
    </row>
    <row r="24" spans="1:6" ht="15" x14ac:dyDescent="0.25">
      <c r="A24" s="64">
        <v>4111134</v>
      </c>
      <c r="B24" s="64">
        <v>40280</v>
      </c>
      <c r="C24" s="77">
        <v>79609</v>
      </c>
      <c r="D24" s="77">
        <v>17214</v>
      </c>
      <c r="E24" s="77">
        <v>11516</v>
      </c>
      <c r="F24" s="77">
        <v>50879</v>
      </c>
    </row>
    <row r="25" spans="1:6" ht="15" x14ac:dyDescent="0.25">
      <c r="A25" s="64">
        <v>4111449</v>
      </c>
      <c r="B25" s="64">
        <v>23200</v>
      </c>
      <c r="C25" s="77">
        <v>158864</v>
      </c>
      <c r="D25" s="77">
        <v>31203</v>
      </c>
      <c r="E25" s="77">
        <v>16091</v>
      </c>
      <c r="F25" s="77">
        <v>111570</v>
      </c>
    </row>
    <row r="26" spans="1:6" ht="15" x14ac:dyDescent="0.25">
      <c r="A26" s="64">
        <v>4111571</v>
      </c>
      <c r="B26" s="65">
        <v>13700</v>
      </c>
      <c r="C26" s="77">
        <v>121668</v>
      </c>
      <c r="D26" s="77">
        <v>25655</v>
      </c>
      <c r="E26" s="77">
        <v>16521</v>
      </c>
      <c r="F26" s="77">
        <v>79492</v>
      </c>
    </row>
    <row r="27" spans="1:6" ht="15" x14ac:dyDescent="0.25">
      <c r="A27" s="64">
        <v>4111589</v>
      </c>
      <c r="B27" s="65">
        <v>24400</v>
      </c>
      <c r="C27" s="77">
        <v>110718</v>
      </c>
      <c r="D27" s="77">
        <v>19835</v>
      </c>
      <c r="E27" s="77">
        <v>17340</v>
      </c>
      <c r="F27" s="77">
        <v>73543</v>
      </c>
    </row>
    <row r="28" spans="1:6" ht="15" x14ac:dyDescent="0.25">
      <c r="A28" s="64">
        <v>4111613</v>
      </c>
      <c r="B28" s="64">
        <v>40450</v>
      </c>
      <c r="C28" s="77">
        <v>126909</v>
      </c>
      <c r="D28" s="77">
        <v>22666</v>
      </c>
      <c r="E28" s="77">
        <v>13071</v>
      </c>
      <c r="F28" s="77">
        <v>91172</v>
      </c>
    </row>
    <row r="29" spans="1:6" ht="15" x14ac:dyDescent="0.25">
      <c r="A29" s="64">
        <v>4111647</v>
      </c>
      <c r="B29" s="65">
        <v>40490</v>
      </c>
      <c r="C29" s="77">
        <v>146296</v>
      </c>
      <c r="D29" s="77">
        <v>37952</v>
      </c>
      <c r="E29" s="77">
        <v>23387</v>
      </c>
      <c r="F29" s="77">
        <v>84957</v>
      </c>
    </row>
    <row r="30" spans="1:6" ht="15" x14ac:dyDescent="0.25">
      <c r="A30" s="64">
        <v>4111662</v>
      </c>
      <c r="B30" s="64">
        <v>6600</v>
      </c>
      <c r="C30" s="77">
        <v>76740</v>
      </c>
      <c r="D30" s="77">
        <v>18189</v>
      </c>
      <c r="E30" s="77">
        <v>8999</v>
      </c>
      <c r="F30" s="77">
        <v>49552</v>
      </c>
    </row>
    <row r="31" spans="1:6" ht="15" x14ac:dyDescent="0.25">
      <c r="A31" s="64">
        <v>4111670</v>
      </c>
      <c r="B31" s="64">
        <v>25040</v>
      </c>
      <c r="C31" s="77">
        <v>42522</v>
      </c>
      <c r="D31" s="77">
        <v>9656</v>
      </c>
      <c r="E31" s="77">
        <v>7329</v>
      </c>
      <c r="F31" s="77">
        <v>25537</v>
      </c>
    </row>
    <row r="32" spans="1:6" ht="15" x14ac:dyDescent="0.25">
      <c r="A32" s="64">
        <v>4111688</v>
      </c>
      <c r="B32" s="65">
        <v>21800</v>
      </c>
      <c r="C32" s="77">
        <v>103979</v>
      </c>
      <c r="D32" s="77">
        <v>27733</v>
      </c>
      <c r="E32" s="77">
        <v>15592</v>
      </c>
      <c r="F32" s="77">
        <v>60654</v>
      </c>
    </row>
    <row r="33" spans="1:6" ht="15" x14ac:dyDescent="0.25">
      <c r="A33" s="64">
        <v>4111779</v>
      </c>
      <c r="B33" s="64">
        <v>29080</v>
      </c>
      <c r="C33" s="77">
        <v>152333</v>
      </c>
      <c r="D33" s="77">
        <v>56355</v>
      </c>
      <c r="E33" s="77">
        <v>4569</v>
      </c>
      <c r="F33" s="77">
        <v>91409</v>
      </c>
    </row>
    <row r="34" spans="1:6" ht="15" x14ac:dyDescent="0.25">
      <c r="A34" s="64">
        <v>4111969</v>
      </c>
      <c r="B34" s="64">
        <v>5900</v>
      </c>
      <c r="C34" s="77">
        <v>68319</v>
      </c>
      <c r="D34" s="77">
        <v>14614</v>
      </c>
      <c r="E34" s="77">
        <v>11581</v>
      </c>
      <c r="F34" s="77">
        <v>42124</v>
      </c>
    </row>
    <row r="35" spans="1:6" ht="15" x14ac:dyDescent="0.25">
      <c r="A35" s="64">
        <v>4111985</v>
      </c>
      <c r="B35" s="64">
        <v>8500</v>
      </c>
      <c r="C35" s="77">
        <v>120754</v>
      </c>
      <c r="D35" s="77">
        <v>17823</v>
      </c>
      <c r="E35" s="77">
        <v>28683</v>
      </c>
      <c r="F35" s="77">
        <v>74248</v>
      </c>
    </row>
    <row r="36" spans="1:6" ht="15" x14ac:dyDescent="0.25">
      <c r="A36" s="64">
        <v>4112165</v>
      </c>
      <c r="B36" s="64">
        <v>6100</v>
      </c>
      <c r="C36" s="77">
        <v>251629</v>
      </c>
      <c r="D36" s="77">
        <v>50450</v>
      </c>
      <c r="E36" s="77">
        <v>26557</v>
      </c>
      <c r="F36" s="77">
        <v>174622</v>
      </c>
    </row>
    <row r="37" spans="1:6" ht="15" x14ac:dyDescent="0.25">
      <c r="A37" s="64">
        <v>4112215</v>
      </c>
      <c r="B37" s="64">
        <v>40540</v>
      </c>
      <c r="C37" s="77">
        <v>134781</v>
      </c>
      <c r="D37" s="77">
        <v>34395</v>
      </c>
      <c r="E37" s="77">
        <v>15210</v>
      </c>
      <c r="F37" s="77">
        <v>85176</v>
      </c>
    </row>
    <row r="38" spans="1:6" ht="15" x14ac:dyDescent="0.25">
      <c r="A38" s="64">
        <v>4112231</v>
      </c>
      <c r="B38" s="64">
        <v>14100</v>
      </c>
      <c r="C38" s="77">
        <v>61085</v>
      </c>
      <c r="D38" s="77">
        <v>12894</v>
      </c>
      <c r="E38" s="77">
        <v>8089</v>
      </c>
      <c r="F38" s="77">
        <v>40102</v>
      </c>
    </row>
    <row r="39" spans="1:6" ht="15" x14ac:dyDescent="0.25">
      <c r="A39" s="64">
        <v>4112256</v>
      </c>
      <c r="B39" s="64">
        <v>21500</v>
      </c>
      <c r="C39" s="77">
        <v>150443</v>
      </c>
      <c r="D39" s="77">
        <v>26416</v>
      </c>
      <c r="E39" s="77">
        <v>27605</v>
      </c>
      <c r="F39" s="77">
        <v>96422</v>
      </c>
    </row>
    <row r="40" spans="1:6" ht="15" x14ac:dyDescent="0.25">
      <c r="A40" s="64">
        <v>4112280</v>
      </c>
      <c r="B40" s="64">
        <v>35900</v>
      </c>
      <c r="C40" s="77">
        <v>138722</v>
      </c>
      <c r="D40" s="77">
        <v>23329</v>
      </c>
      <c r="E40" s="77">
        <v>25641</v>
      </c>
      <c r="F40" s="77">
        <v>89752</v>
      </c>
    </row>
    <row r="41" spans="1:6" ht="15" x14ac:dyDescent="0.25">
      <c r="A41" s="64">
        <v>4112314</v>
      </c>
      <c r="B41" s="64">
        <v>40600</v>
      </c>
      <c r="C41" s="77">
        <v>59681</v>
      </c>
      <c r="D41" s="77">
        <v>13838</v>
      </c>
      <c r="E41" s="77">
        <v>4216</v>
      </c>
      <c r="F41" s="77">
        <v>41627</v>
      </c>
    </row>
    <row r="42" spans="1:6" ht="15" x14ac:dyDescent="0.25">
      <c r="A42" s="64">
        <v>4112322</v>
      </c>
      <c r="B42" s="64">
        <v>15300</v>
      </c>
      <c r="C42" s="77">
        <v>53018</v>
      </c>
      <c r="D42" s="77">
        <v>12710</v>
      </c>
      <c r="E42" s="77">
        <v>5733</v>
      </c>
      <c r="F42" s="77">
        <v>34575</v>
      </c>
    </row>
    <row r="43" spans="1:6" ht="15" x14ac:dyDescent="0.25">
      <c r="A43" s="64">
        <v>4112405</v>
      </c>
      <c r="B43" s="64">
        <v>6400</v>
      </c>
      <c r="C43" s="77">
        <v>46653</v>
      </c>
      <c r="D43" s="77">
        <v>15831</v>
      </c>
      <c r="E43" s="77">
        <v>883</v>
      </c>
      <c r="F43" s="77">
        <v>29939</v>
      </c>
    </row>
    <row r="44" spans="1:6" ht="15" x14ac:dyDescent="0.25">
      <c r="A44" s="64">
        <v>4112413</v>
      </c>
      <c r="B44" s="64">
        <v>40660</v>
      </c>
      <c r="C44" s="77">
        <v>80864</v>
      </c>
      <c r="D44" s="77">
        <v>19210</v>
      </c>
      <c r="E44" s="77">
        <v>7330</v>
      </c>
      <c r="F44" s="77">
        <v>54324</v>
      </c>
    </row>
    <row r="45" spans="1:6" ht="15" x14ac:dyDescent="0.25">
      <c r="A45" s="64">
        <v>4112447</v>
      </c>
      <c r="B45" s="65">
        <v>40670</v>
      </c>
      <c r="C45" s="77">
        <v>53691</v>
      </c>
      <c r="D45" s="77">
        <v>6860</v>
      </c>
      <c r="E45" s="77">
        <v>8230</v>
      </c>
      <c r="F45" s="77">
        <v>38601</v>
      </c>
    </row>
    <row r="46" spans="1:6" ht="15" x14ac:dyDescent="0.25">
      <c r="A46" s="64">
        <v>4112454</v>
      </c>
      <c r="B46" s="64">
        <v>40620</v>
      </c>
      <c r="C46" s="77">
        <v>61817</v>
      </c>
      <c r="D46" s="77">
        <v>21910</v>
      </c>
      <c r="E46" s="77">
        <v>7863</v>
      </c>
      <c r="F46" s="77">
        <v>32044</v>
      </c>
    </row>
    <row r="47" spans="1:6" ht="15" x14ac:dyDescent="0.25">
      <c r="A47" s="64">
        <v>4112561</v>
      </c>
      <c r="B47" s="64">
        <v>39980</v>
      </c>
      <c r="C47" s="77">
        <v>79944</v>
      </c>
      <c r="D47" s="77">
        <v>12855</v>
      </c>
      <c r="E47" s="77">
        <v>18252</v>
      </c>
      <c r="F47" s="77">
        <v>48837</v>
      </c>
    </row>
    <row r="48" spans="1:6" ht="15" x14ac:dyDescent="0.25">
      <c r="A48" s="64">
        <v>4112579</v>
      </c>
      <c r="B48" s="64">
        <v>40370</v>
      </c>
      <c r="C48" s="77">
        <v>147143</v>
      </c>
      <c r="D48" s="77">
        <v>24950</v>
      </c>
      <c r="E48" s="77">
        <v>34646</v>
      </c>
      <c r="F48" s="77">
        <v>87547</v>
      </c>
    </row>
    <row r="49" spans="1:6" ht="15" x14ac:dyDescent="0.25">
      <c r="A49" s="64">
        <v>4112587</v>
      </c>
      <c r="B49" s="65">
        <v>34100</v>
      </c>
      <c r="C49" s="77">
        <v>33315</v>
      </c>
      <c r="D49" s="77">
        <v>4455</v>
      </c>
      <c r="E49" s="77">
        <v>7972</v>
      </c>
      <c r="F49" s="77">
        <v>20888</v>
      </c>
    </row>
    <row r="50" spans="1:6" ht="15" x14ac:dyDescent="0.25">
      <c r="A50" s="64">
        <v>4112595</v>
      </c>
      <c r="B50" s="64">
        <v>17200</v>
      </c>
      <c r="C50" s="77">
        <v>180362</v>
      </c>
      <c r="D50" s="77">
        <v>31992</v>
      </c>
      <c r="E50" s="77">
        <v>42134</v>
      </c>
      <c r="F50" s="77">
        <v>106236</v>
      </c>
    </row>
    <row r="51" spans="1:6" ht="15" x14ac:dyDescent="0.25">
      <c r="A51" s="64">
        <v>4112629</v>
      </c>
      <c r="B51" s="65">
        <v>35010</v>
      </c>
      <c r="C51" s="77">
        <v>58031</v>
      </c>
      <c r="D51" s="77">
        <v>7986</v>
      </c>
      <c r="E51" s="77">
        <v>13390</v>
      </c>
      <c r="F51" s="77">
        <v>36655</v>
      </c>
    </row>
    <row r="52" spans="1:6" ht="15" x14ac:dyDescent="0.25">
      <c r="A52" s="64">
        <v>4112652</v>
      </c>
      <c r="B52" s="64">
        <v>18100</v>
      </c>
      <c r="C52" s="77">
        <v>76741</v>
      </c>
      <c r="D52" s="77">
        <v>9186</v>
      </c>
      <c r="E52" s="77">
        <v>22219</v>
      </c>
      <c r="F52" s="77">
        <v>45336</v>
      </c>
    </row>
    <row r="53" spans="1:6" ht="15" x14ac:dyDescent="0.25">
      <c r="A53" s="64">
        <v>4112660</v>
      </c>
      <c r="B53" s="64">
        <v>11700</v>
      </c>
      <c r="C53" s="77">
        <v>92263</v>
      </c>
      <c r="D53" s="77">
        <v>13991</v>
      </c>
      <c r="E53" s="77">
        <v>19872</v>
      </c>
      <c r="F53" s="77">
        <v>58400</v>
      </c>
    </row>
    <row r="54" spans="1:6" ht="15" x14ac:dyDescent="0.25">
      <c r="A54" s="64">
        <v>4112694</v>
      </c>
      <c r="B54" s="64">
        <v>4500</v>
      </c>
      <c r="C54" s="77">
        <v>114576</v>
      </c>
      <c r="D54" s="77">
        <v>16009</v>
      </c>
      <c r="E54" s="77">
        <v>28096</v>
      </c>
      <c r="F54" s="77">
        <v>70471</v>
      </c>
    </row>
    <row r="55" spans="1:6" ht="15" x14ac:dyDescent="0.25">
      <c r="A55" s="64">
        <v>4112785</v>
      </c>
      <c r="B55" s="64">
        <v>31550</v>
      </c>
      <c r="C55" s="77">
        <v>118535</v>
      </c>
      <c r="D55" s="77">
        <v>47901</v>
      </c>
      <c r="E55" s="77">
        <v>5515</v>
      </c>
      <c r="F55" s="77">
        <v>65119</v>
      </c>
    </row>
    <row r="56" spans="1:6" ht="15" x14ac:dyDescent="0.25">
      <c r="A56" s="64">
        <v>4112819</v>
      </c>
      <c r="B56" s="65">
        <v>40470</v>
      </c>
      <c r="C56" s="77">
        <v>104987</v>
      </c>
      <c r="D56" s="77">
        <v>20777</v>
      </c>
      <c r="E56" s="77">
        <v>20928</v>
      </c>
      <c r="F56" s="77">
        <v>63282</v>
      </c>
    </row>
    <row r="57" spans="1:6" ht="15" x14ac:dyDescent="0.25">
      <c r="A57" s="64">
        <v>4112835</v>
      </c>
      <c r="B57" s="64">
        <v>10030</v>
      </c>
      <c r="C57" s="77">
        <v>41931</v>
      </c>
      <c r="D57" s="77">
        <v>11672</v>
      </c>
      <c r="E57" s="77">
        <v>2420</v>
      </c>
      <c r="F57" s="77">
        <v>27839</v>
      </c>
    </row>
    <row r="58" spans="1:6" ht="15" x14ac:dyDescent="0.25">
      <c r="A58" s="64">
        <v>4112843</v>
      </c>
      <c r="B58" s="64">
        <v>5830</v>
      </c>
      <c r="C58" s="77">
        <v>82091</v>
      </c>
      <c r="D58" s="77">
        <v>15874</v>
      </c>
      <c r="E58" s="77">
        <v>15426</v>
      </c>
      <c r="F58" s="77">
        <v>50791</v>
      </c>
    </row>
    <row r="59" spans="1:6" ht="15" x14ac:dyDescent="0.25">
      <c r="A59" s="64">
        <v>4112884</v>
      </c>
      <c r="B59" s="65">
        <v>10600</v>
      </c>
      <c r="C59" s="77">
        <v>17325</v>
      </c>
      <c r="D59" s="77">
        <v>3863</v>
      </c>
      <c r="E59" s="77">
        <v>1874</v>
      </c>
      <c r="F59" s="77">
        <v>11588</v>
      </c>
    </row>
    <row r="60" spans="1:6" ht="15" x14ac:dyDescent="0.25">
      <c r="A60" s="64">
        <v>4112900</v>
      </c>
      <c r="B60" s="64">
        <v>40740</v>
      </c>
      <c r="C60" s="77">
        <v>161313</v>
      </c>
      <c r="D60" s="77">
        <v>31222</v>
      </c>
      <c r="E60" s="77">
        <v>27940</v>
      </c>
      <c r="F60" s="77">
        <v>102151</v>
      </c>
    </row>
    <row r="61" spans="1:6" ht="15" x14ac:dyDescent="0.25">
      <c r="A61" s="64">
        <v>4113049</v>
      </c>
      <c r="B61" s="64">
        <v>36600</v>
      </c>
      <c r="C61" s="77">
        <v>65736</v>
      </c>
      <c r="D61" s="77">
        <v>9533</v>
      </c>
      <c r="E61" s="77">
        <v>10205</v>
      </c>
      <c r="F61" s="77">
        <v>45998</v>
      </c>
    </row>
    <row r="62" spans="1:6" ht="15" x14ac:dyDescent="0.25">
      <c r="A62" s="64">
        <v>4113056</v>
      </c>
      <c r="B62" s="64">
        <v>15500</v>
      </c>
      <c r="C62" s="77">
        <v>127989</v>
      </c>
      <c r="D62" s="77">
        <v>36780</v>
      </c>
      <c r="E62" s="77">
        <v>14025</v>
      </c>
      <c r="F62" s="77">
        <v>77184</v>
      </c>
    </row>
    <row r="63" spans="1:6" ht="15" x14ac:dyDescent="0.25">
      <c r="A63" s="64">
        <v>4113064</v>
      </c>
      <c r="B63" s="65">
        <v>23100</v>
      </c>
      <c r="C63" s="77">
        <v>52085</v>
      </c>
      <c r="D63" s="77">
        <v>14174</v>
      </c>
      <c r="E63" s="77">
        <v>5800</v>
      </c>
      <c r="F63" s="77">
        <v>32111</v>
      </c>
    </row>
    <row r="64" spans="1:6" ht="15" x14ac:dyDescent="0.25">
      <c r="A64" s="64">
        <v>4113080</v>
      </c>
      <c r="B64" s="64">
        <v>35030</v>
      </c>
      <c r="C64" s="77">
        <v>134987</v>
      </c>
      <c r="D64" s="77">
        <v>12372</v>
      </c>
      <c r="E64" s="77">
        <v>35734</v>
      </c>
      <c r="F64" s="77">
        <v>86881</v>
      </c>
    </row>
    <row r="65" spans="1:6" ht="15" x14ac:dyDescent="0.25">
      <c r="A65" s="64">
        <v>4113098</v>
      </c>
      <c r="B65" s="64">
        <v>22900</v>
      </c>
      <c r="C65" s="77">
        <v>103219</v>
      </c>
      <c r="D65" s="77">
        <v>21284</v>
      </c>
      <c r="E65" s="77">
        <v>21109</v>
      </c>
      <c r="F65" s="77">
        <v>60826</v>
      </c>
    </row>
    <row r="66" spans="1:6" ht="15" x14ac:dyDescent="0.25">
      <c r="A66" s="64">
        <v>4113114</v>
      </c>
      <c r="B66" s="64">
        <v>17500</v>
      </c>
      <c r="C66" s="77">
        <v>139145</v>
      </c>
      <c r="D66" s="77">
        <v>35098</v>
      </c>
      <c r="E66" s="77">
        <v>23446</v>
      </c>
      <c r="F66" s="77">
        <v>80601</v>
      </c>
    </row>
    <row r="67" spans="1:6" ht="15" x14ac:dyDescent="0.25">
      <c r="A67" s="64">
        <v>4113130</v>
      </c>
      <c r="B67" s="64">
        <v>2100</v>
      </c>
      <c r="C67" s="77">
        <v>75605</v>
      </c>
      <c r="D67" s="77">
        <v>11051</v>
      </c>
      <c r="E67" s="77">
        <v>14977</v>
      </c>
      <c r="F67" s="77">
        <v>49577</v>
      </c>
    </row>
    <row r="68" spans="1:6" ht="15" x14ac:dyDescent="0.25">
      <c r="A68" s="64">
        <v>4113148</v>
      </c>
      <c r="B68" s="64">
        <v>9000</v>
      </c>
      <c r="C68" s="77">
        <v>68464</v>
      </c>
      <c r="D68" s="77">
        <v>6700</v>
      </c>
      <c r="E68" s="77">
        <v>12011</v>
      </c>
      <c r="F68" s="77">
        <v>49753</v>
      </c>
    </row>
    <row r="69" spans="1:6" ht="15" x14ac:dyDescent="0.25">
      <c r="A69" s="64">
        <v>4113221</v>
      </c>
      <c r="B69" s="64">
        <v>40780</v>
      </c>
      <c r="C69" s="77">
        <v>177034</v>
      </c>
      <c r="D69" s="77">
        <v>29315</v>
      </c>
      <c r="E69" s="77">
        <v>33604</v>
      </c>
      <c r="F69" s="77">
        <v>114115</v>
      </c>
    </row>
    <row r="70" spans="1:6" ht="15" x14ac:dyDescent="0.25">
      <c r="A70" s="64">
        <v>4113239</v>
      </c>
      <c r="B70" s="64">
        <v>100</v>
      </c>
      <c r="C70" s="77">
        <v>54311</v>
      </c>
      <c r="D70" s="77">
        <v>8730</v>
      </c>
      <c r="E70" s="77">
        <v>9896</v>
      </c>
      <c r="F70" s="77">
        <v>35685</v>
      </c>
    </row>
    <row r="71" spans="1:6" ht="15" x14ac:dyDescent="0.25">
      <c r="A71" s="64">
        <v>4113247</v>
      </c>
      <c r="B71" s="64">
        <v>40700</v>
      </c>
      <c r="C71" s="77">
        <v>79010</v>
      </c>
      <c r="D71" s="77">
        <v>10564</v>
      </c>
      <c r="E71" s="77">
        <v>18751</v>
      </c>
      <c r="F71" s="77">
        <v>49695</v>
      </c>
    </row>
    <row r="72" spans="1:6" ht="15" x14ac:dyDescent="0.25">
      <c r="A72" s="64">
        <v>4113254</v>
      </c>
      <c r="B72" s="65">
        <v>12900</v>
      </c>
      <c r="C72" s="77">
        <v>68266</v>
      </c>
      <c r="D72" s="77">
        <v>8048</v>
      </c>
      <c r="E72" s="77">
        <v>16284</v>
      </c>
      <c r="F72" s="77">
        <v>43934</v>
      </c>
    </row>
    <row r="73" spans="1:6" ht="15" x14ac:dyDescent="0.25">
      <c r="A73" s="64">
        <v>4113262</v>
      </c>
      <c r="B73" s="65">
        <v>13800</v>
      </c>
      <c r="C73" s="77">
        <v>32788</v>
      </c>
      <c r="D73" s="77">
        <v>3951</v>
      </c>
      <c r="E73" s="77">
        <v>6139</v>
      </c>
      <c r="F73" s="77">
        <v>22698</v>
      </c>
    </row>
    <row r="74" spans="1:6" ht="15" x14ac:dyDescent="0.25">
      <c r="A74" s="64">
        <v>4113270</v>
      </c>
      <c r="B74" s="65">
        <v>40170</v>
      </c>
      <c r="C74" s="77">
        <v>136316</v>
      </c>
      <c r="D74" s="77">
        <v>25167</v>
      </c>
      <c r="E74" s="77">
        <v>18717</v>
      </c>
      <c r="F74" s="77">
        <v>92432</v>
      </c>
    </row>
    <row r="75" spans="1:6" ht="15" x14ac:dyDescent="0.25">
      <c r="A75" s="64">
        <v>4113312</v>
      </c>
      <c r="B75" s="64">
        <v>40800</v>
      </c>
      <c r="C75" s="77">
        <v>39618</v>
      </c>
      <c r="D75" s="77">
        <v>11107</v>
      </c>
      <c r="E75" s="77">
        <v>3763</v>
      </c>
      <c r="F75" s="77">
        <v>24748</v>
      </c>
    </row>
    <row r="76" spans="1:6" ht="15" x14ac:dyDescent="0.25">
      <c r="A76" s="64">
        <v>4113338</v>
      </c>
      <c r="B76" s="64">
        <v>40270</v>
      </c>
      <c r="C76" s="77">
        <v>67013</v>
      </c>
      <c r="D76" s="77">
        <v>10420</v>
      </c>
      <c r="E76" s="77">
        <v>11525</v>
      </c>
      <c r="F76" s="77">
        <v>45068</v>
      </c>
    </row>
    <row r="77" spans="1:6" ht="15" x14ac:dyDescent="0.25">
      <c r="A77" s="64">
        <v>4113346</v>
      </c>
      <c r="B77" s="64">
        <v>18800</v>
      </c>
      <c r="C77" s="77">
        <v>60145</v>
      </c>
      <c r="D77" s="77">
        <v>3285</v>
      </c>
      <c r="E77" s="77">
        <v>16404</v>
      </c>
      <c r="F77" s="77">
        <v>40456</v>
      </c>
    </row>
    <row r="78" spans="1:6" ht="15" x14ac:dyDescent="0.25">
      <c r="A78" s="64">
        <v>4113361</v>
      </c>
      <c r="B78" s="64">
        <v>5100</v>
      </c>
      <c r="C78" s="77">
        <v>48480</v>
      </c>
      <c r="D78" s="77">
        <v>8590</v>
      </c>
      <c r="E78" s="77">
        <v>8269</v>
      </c>
      <c r="F78" s="77">
        <v>31621</v>
      </c>
    </row>
    <row r="79" spans="1:6" ht="15" x14ac:dyDescent="0.25">
      <c r="A79" s="64">
        <v>4113403</v>
      </c>
      <c r="B79" s="64">
        <v>11300</v>
      </c>
      <c r="C79" s="77">
        <v>176527</v>
      </c>
      <c r="D79" s="77">
        <v>20113</v>
      </c>
      <c r="E79" s="77">
        <v>30747</v>
      </c>
      <c r="F79" s="77">
        <v>125667</v>
      </c>
    </row>
    <row r="80" spans="1:6" ht="15" x14ac:dyDescent="0.25">
      <c r="A80" s="64">
        <v>4113429</v>
      </c>
      <c r="B80" s="65">
        <v>10100</v>
      </c>
      <c r="C80" s="77">
        <v>66104</v>
      </c>
      <c r="D80" s="77">
        <v>23763</v>
      </c>
      <c r="E80" s="77">
        <v>4491</v>
      </c>
      <c r="F80" s="77">
        <v>37850</v>
      </c>
    </row>
    <row r="81" spans="1:6" ht="15" x14ac:dyDescent="0.25">
      <c r="A81" s="64">
        <v>4113445</v>
      </c>
      <c r="B81" s="64">
        <v>8200</v>
      </c>
      <c r="C81" s="77">
        <v>61411</v>
      </c>
      <c r="D81" s="77">
        <v>11762</v>
      </c>
      <c r="E81" s="77">
        <v>7869</v>
      </c>
      <c r="F81" s="77">
        <v>41780</v>
      </c>
    </row>
    <row r="82" spans="1:6" ht="15" x14ac:dyDescent="0.25">
      <c r="A82" s="64">
        <v>4113452</v>
      </c>
      <c r="B82" s="64">
        <v>40160</v>
      </c>
      <c r="C82" s="77">
        <v>140023</v>
      </c>
      <c r="D82" s="77">
        <v>30494</v>
      </c>
      <c r="E82" s="77">
        <v>16981</v>
      </c>
      <c r="F82" s="77">
        <v>92548</v>
      </c>
    </row>
    <row r="83" spans="1:6" ht="15" x14ac:dyDescent="0.25">
      <c r="A83" s="64">
        <v>4113460</v>
      </c>
      <c r="B83" s="64">
        <v>40410</v>
      </c>
      <c r="C83" s="77">
        <v>169725</v>
      </c>
      <c r="D83" s="77">
        <v>36771</v>
      </c>
      <c r="E83" s="77">
        <v>29919</v>
      </c>
      <c r="F83" s="77">
        <v>103035</v>
      </c>
    </row>
    <row r="84" spans="1:6" ht="15" x14ac:dyDescent="0.25">
      <c r="A84" s="64">
        <v>4113486</v>
      </c>
      <c r="B84" s="64">
        <v>40760</v>
      </c>
      <c r="C84" s="77">
        <v>102542</v>
      </c>
      <c r="D84" s="77">
        <v>21643</v>
      </c>
      <c r="E84" s="77">
        <v>18231</v>
      </c>
      <c r="F84" s="77">
        <v>62668</v>
      </c>
    </row>
    <row r="85" spans="1:6" ht="15" x14ac:dyDescent="0.25">
      <c r="A85" s="64">
        <v>4113510</v>
      </c>
      <c r="B85" s="64">
        <v>26060</v>
      </c>
      <c r="C85" s="77">
        <v>150574</v>
      </c>
      <c r="D85" s="77">
        <v>22481</v>
      </c>
      <c r="E85" s="77">
        <v>26733</v>
      </c>
      <c r="F85" s="77">
        <v>101360</v>
      </c>
    </row>
    <row r="86" spans="1:6" ht="15" x14ac:dyDescent="0.25">
      <c r="A86" s="64">
        <v>4113528</v>
      </c>
      <c r="B86" s="64">
        <v>5500</v>
      </c>
      <c r="C86" s="77">
        <v>153086</v>
      </c>
      <c r="D86" s="77">
        <v>35307</v>
      </c>
      <c r="E86" s="77">
        <v>21880</v>
      </c>
      <c r="F86" s="77">
        <v>95899</v>
      </c>
    </row>
    <row r="87" spans="1:6" ht="15" x14ac:dyDescent="0.25">
      <c r="A87" s="64">
        <v>4113536</v>
      </c>
      <c r="B87" s="64">
        <v>24300</v>
      </c>
      <c r="C87" s="77">
        <v>86390</v>
      </c>
      <c r="D87" s="77">
        <v>15571</v>
      </c>
      <c r="E87" s="77">
        <v>13509</v>
      </c>
      <c r="F87" s="77">
        <v>57310</v>
      </c>
    </row>
    <row r="88" spans="1:6" ht="15" x14ac:dyDescent="0.25">
      <c r="A88" s="64">
        <v>4113544</v>
      </c>
      <c r="B88" s="64">
        <v>22200</v>
      </c>
      <c r="C88" s="77">
        <v>67782</v>
      </c>
      <c r="D88" s="77">
        <v>11959</v>
      </c>
      <c r="E88" s="77">
        <v>9329</v>
      </c>
      <c r="F88" s="77">
        <v>46494</v>
      </c>
    </row>
    <row r="89" spans="1:6" ht="15" x14ac:dyDescent="0.25">
      <c r="A89" s="64">
        <v>4113551</v>
      </c>
      <c r="B89" s="64">
        <v>40790</v>
      </c>
      <c r="C89" s="77">
        <v>147868</v>
      </c>
      <c r="D89" s="77">
        <v>18067</v>
      </c>
      <c r="E89" s="77">
        <v>32612</v>
      </c>
      <c r="F89" s="77">
        <v>97189</v>
      </c>
    </row>
    <row r="90" spans="1:6" ht="15" x14ac:dyDescent="0.25">
      <c r="A90" s="64">
        <v>4113569</v>
      </c>
      <c r="B90" s="64">
        <v>9100</v>
      </c>
      <c r="C90" s="77">
        <v>120912</v>
      </c>
      <c r="D90" s="77">
        <v>18345</v>
      </c>
      <c r="E90" s="77">
        <v>27945</v>
      </c>
      <c r="F90" s="77">
        <v>74622</v>
      </c>
    </row>
    <row r="91" spans="1:6" ht="15" x14ac:dyDescent="0.25">
      <c r="A91" s="64">
        <v>4113577</v>
      </c>
      <c r="B91" s="64">
        <v>25100</v>
      </c>
      <c r="C91" s="77">
        <v>52780</v>
      </c>
      <c r="D91" s="77">
        <v>10234</v>
      </c>
      <c r="E91" s="77">
        <v>8178</v>
      </c>
      <c r="F91" s="77">
        <v>34368</v>
      </c>
    </row>
    <row r="92" spans="1:6" ht="15" x14ac:dyDescent="0.25">
      <c r="A92" s="64">
        <v>4113585</v>
      </c>
      <c r="B92" s="64">
        <v>40510</v>
      </c>
      <c r="C92" s="77">
        <v>141256</v>
      </c>
      <c r="D92" s="77">
        <v>33661</v>
      </c>
      <c r="E92" s="77">
        <v>7915</v>
      </c>
      <c r="F92" s="77">
        <v>99680</v>
      </c>
    </row>
    <row r="93" spans="1:6" ht="15" x14ac:dyDescent="0.25">
      <c r="A93" s="64">
        <v>4113593</v>
      </c>
      <c r="B93" s="64">
        <v>19800</v>
      </c>
      <c r="C93" s="77">
        <v>29332</v>
      </c>
      <c r="D93" s="77">
        <v>5443</v>
      </c>
      <c r="E93" s="77">
        <v>3765</v>
      </c>
      <c r="F93" s="77">
        <v>20124</v>
      </c>
    </row>
    <row r="94" spans="1:6" ht="15" x14ac:dyDescent="0.25">
      <c r="A94" s="64">
        <v>4113619</v>
      </c>
      <c r="B94" s="64">
        <v>21200</v>
      </c>
      <c r="C94" s="77">
        <v>38484</v>
      </c>
      <c r="D94" s="77">
        <v>7967</v>
      </c>
      <c r="E94" s="77">
        <v>5981</v>
      </c>
      <c r="F94" s="77">
        <v>24536</v>
      </c>
    </row>
    <row r="95" spans="1:6" ht="15" x14ac:dyDescent="0.25">
      <c r="A95" s="64">
        <v>4113627</v>
      </c>
      <c r="B95" s="64">
        <v>19900</v>
      </c>
      <c r="C95" s="77">
        <v>107667</v>
      </c>
      <c r="D95" s="77">
        <v>22960</v>
      </c>
      <c r="E95" s="77">
        <v>10810</v>
      </c>
      <c r="F95" s="77">
        <v>73897</v>
      </c>
    </row>
    <row r="96" spans="1:6" ht="15" x14ac:dyDescent="0.25">
      <c r="A96" s="64">
        <v>4113635</v>
      </c>
      <c r="B96" s="64">
        <v>35400</v>
      </c>
      <c r="C96" s="77">
        <v>100689</v>
      </c>
      <c r="D96" s="77">
        <v>10226</v>
      </c>
      <c r="E96" s="77">
        <v>21754</v>
      </c>
      <c r="F96" s="77">
        <v>68709</v>
      </c>
    </row>
    <row r="97" spans="1:6" ht="15" x14ac:dyDescent="0.25">
      <c r="A97" s="64">
        <v>4113643</v>
      </c>
      <c r="B97" s="64">
        <v>8700</v>
      </c>
      <c r="C97" s="77">
        <v>157408</v>
      </c>
      <c r="D97" s="77">
        <v>35164</v>
      </c>
      <c r="E97" s="77">
        <v>26760</v>
      </c>
      <c r="F97" s="77">
        <v>95484</v>
      </c>
    </row>
    <row r="98" spans="1:6" ht="15" x14ac:dyDescent="0.25">
      <c r="A98" s="64">
        <v>4113650</v>
      </c>
      <c r="B98" s="64">
        <v>40580</v>
      </c>
      <c r="C98" s="77">
        <v>173427</v>
      </c>
      <c r="D98" s="77">
        <v>35969</v>
      </c>
      <c r="E98" s="77">
        <v>31307</v>
      </c>
      <c r="F98" s="77">
        <v>106151</v>
      </c>
    </row>
    <row r="99" spans="1:6" ht="15" x14ac:dyDescent="0.25">
      <c r="A99" s="64">
        <v>4113668</v>
      </c>
      <c r="B99" s="64">
        <v>25300</v>
      </c>
      <c r="C99" s="77">
        <v>105493</v>
      </c>
      <c r="D99" s="77">
        <v>15402</v>
      </c>
      <c r="E99" s="77">
        <v>19485</v>
      </c>
      <c r="F99" s="77">
        <v>70606</v>
      </c>
    </row>
    <row r="100" spans="1:6" ht="15" x14ac:dyDescent="0.25">
      <c r="A100" s="64">
        <v>4113684</v>
      </c>
      <c r="B100" s="64">
        <v>26010</v>
      </c>
      <c r="C100" s="77">
        <v>128909</v>
      </c>
      <c r="D100" s="77">
        <v>26715</v>
      </c>
      <c r="E100" s="77">
        <v>20790</v>
      </c>
      <c r="F100" s="77">
        <v>81404</v>
      </c>
    </row>
    <row r="101" spans="1:6" ht="15" x14ac:dyDescent="0.25">
      <c r="A101" s="64">
        <v>4113692</v>
      </c>
      <c r="B101" s="64">
        <v>40590</v>
      </c>
      <c r="C101" s="77">
        <v>86949</v>
      </c>
      <c r="D101" s="77">
        <v>13528</v>
      </c>
      <c r="E101" s="77">
        <v>21597</v>
      </c>
      <c r="F101" s="77">
        <v>51824</v>
      </c>
    </row>
    <row r="102" spans="1:6" ht="15" x14ac:dyDescent="0.25">
      <c r="A102" s="64">
        <v>4113718</v>
      </c>
      <c r="B102" s="64">
        <v>14900</v>
      </c>
      <c r="C102" s="77">
        <v>68517</v>
      </c>
      <c r="D102" s="77">
        <v>8407</v>
      </c>
      <c r="E102" s="77">
        <v>13509</v>
      </c>
      <c r="F102" s="77">
        <v>46601</v>
      </c>
    </row>
    <row r="103" spans="1:6" ht="15" x14ac:dyDescent="0.25">
      <c r="A103" s="64">
        <v>4113726</v>
      </c>
      <c r="B103" s="64">
        <v>40750</v>
      </c>
      <c r="C103" s="77">
        <v>155995</v>
      </c>
      <c r="D103" s="77">
        <v>24122</v>
      </c>
      <c r="E103" s="77">
        <v>31505</v>
      </c>
      <c r="F103" s="77">
        <v>100368</v>
      </c>
    </row>
    <row r="104" spans="1:6" ht="15" x14ac:dyDescent="0.25">
      <c r="A104" s="64">
        <v>4113734</v>
      </c>
      <c r="B104" s="65">
        <v>35050</v>
      </c>
      <c r="C104" s="77">
        <v>54353</v>
      </c>
      <c r="D104" s="77">
        <v>6343</v>
      </c>
      <c r="E104" s="77">
        <v>9986</v>
      </c>
      <c r="F104" s="77">
        <v>38024</v>
      </c>
    </row>
    <row r="105" spans="1:6" ht="15" x14ac:dyDescent="0.25">
      <c r="A105" s="64">
        <v>4113742</v>
      </c>
      <c r="B105" s="64">
        <v>26500</v>
      </c>
      <c r="C105" s="77">
        <v>105957</v>
      </c>
      <c r="D105" s="77">
        <v>29315</v>
      </c>
      <c r="E105" s="77">
        <v>13085</v>
      </c>
      <c r="F105" s="77">
        <v>63557</v>
      </c>
    </row>
    <row r="106" spans="1:6" ht="15" x14ac:dyDescent="0.25">
      <c r="A106" s="64">
        <v>4113775</v>
      </c>
      <c r="B106" s="64">
        <v>17400</v>
      </c>
      <c r="C106" s="77">
        <v>112491</v>
      </c>
      <c r="D106" s="77">
        <v>8772</v>
      </c>
      <c r="E106" s="77">
        <v>25605</v>
      </c>
      <c r="F106" s="77">
        <v>78114</v>
      </c>
    </row>
    <row r="107" spans="1:6" ht="15" x14ac:dyDescent="0.25">
      <c r="A107" s="64">
        <v>4113783</v>
      </c>
      <c r="B107" s="64">
        <v>12700</v>
      </c>
      <c r="C107" s="77">
        <v>104138</v>
      </c>
      <c r="D107" s="77">
        <v>13795</v>
      </c>
      <c r="E107" s="77">
        <v>19631</v>
      </c>
      <c r="F107" s="77">
        <v>70712</v>
      </c>
    </row>
    <row r="108" spans="1:6" ht="15" x14ac:dyDescent="0.25">
      <c r="A108" s="64">
        <v>4113817</v>
      </c>
      <c r="B108" s="64">
        <v>20400</v>
      </c>
      <c r="C108" s="77">
        <v>123891</v>
      </c>
      <c r="D108" s="77">
        <v>23039</v>
      </c>
      <c r="E108" s="77">
        <v>23324</v>
      </c>
      <c r="F108" s="77">
        <v>77528</v>
      </c>
    </row>
    <row r="109" spans="1:6" ht="15" x14ac:dyDescent="0.25">
      <c r="A109" s="64">
        <v>4113825</v>
      </c>
      <c r="B109" s="64">
        <v>18900</v>
      </c>
      <c r="C109" s="77">
        <v>208017</v>
      </c>
      <c r="D109" s="77">
        <v>21724</v>
      </c>
      <c r="E109" s="77">
        <v>46719</v>
      </c>
      <c r="F109" s="77">
        <v>139574</v>
      </c>
    </row>
    <row r="110" spans="1:6" ht="15" x14ac:dyDescent="0.25">
      <c r="A110" s="64">
        <v>4113833</v>
      </c>
      <c r="B110" s="64">
        <v>20500</v>
      </c>
      <c r="C110" s="77">
        <v>92071</v>
      </c>
      <c r="D110" s="77">
        <v>23127</v>
      </c>
      <c r="E110" s="77">
        <v>12020</v>
      </c>
      <c r="F110" s="77">
        <v>56924</v>
      </c>
    </row>
    <row r="111" spans="1:6" ht="15" x14ac:dyDescent="0.25">
      <c r="A111" s="64">
        <v>4113841</v>
      </c>
      <c r="B111" s="65">
        <v>9300</v>
      </c>
      <c r="C111" s="77">
        <v>30141</v>
      </c>
      <c r="D111" s="77">
        <v>4410</v>
      </c>
      <c r="E111" s="77">
        <v>5381</v>
      </c>
      <c r="F111" s="77">
        <v>20350</v>
      </c>
    </row>
    <row r="112" spans="1:6" ht="15" x14ac:dyDescent="0.25">
      <c r="A112" s="64">
        <v>4113874</v>
      </c>
      <c r="B112" s="64">
        <v>14600</v>
      </c>
      <c r="C112" s="77">
        <v>172084</v>
      </c>
      <c r="D112" s="77">
        <v>32525</v>
      </c>
      <c r="E112" s="77">
        <v>35597</v>
      </c>
      <c r="F112" s="77">
        <v>103962</v>
      </c>
    </row>
    <row r="113" spans="1:6" ht="15" x14ac:dyDescent="0.25">
      <c r="A113" s="64">
        <v>4113882</v>
      </c>
      <c r="B113" s="64">
        <v>18400</v>
      </c>
      <c r="C113" s="77">
        <v>124343</v>
      </c>
      <c r="D113" s="77">
        <v>21945</v>
      </c>
      <c r="E113" s="77">
        <v>25648</v>
      </c>
      <c r="F113" s="77">
        <v>76750</v>
      </c>
    </row>
    <row r="114" spans="1:6" ht="15" x14ac:dyDescent="0.25">
      <c r="A114" s="64">
        <v>4113916</v>
      </c>
      <c r="B114" s="64">
        <v>10200</v>
      </c>
      <c r="C114" s="77">
        <v>102656</v>
      </c>
      <c r="D114" s="77">
        <v>16793</v>
      </c>
      <c r="E114" s="77">
        <v>16502</v>
      </c>
      <c r="F114" s="77">
        <v>69361</v>
      </c>
    </row>
    <row r="115" spans="1:6" ht="15" x14ac:dyDescent="0.25">
      <c r="A115" s="64">
        <v>4113924</v>
      </c>
      <c r="B115" s="64">
        <v>10300</v>
      </c>
      <c r="C115" s="77">
        <v>103157</v>
      </c>
      <c r="D115" s="77">
        <v>15511</v>
      </c>
      <c r="E115" s="77">
        <v>21850</v>
      </c>
      <c r="F115" s="77">
        <v>65796</v>
      </c>
    </row>
    <row r="116" spans="1:6" ht="15" x14ac:dyDescent="0.25">
      <c r="A116" s="64">
        <v>4113932</v>
      </c>
      <c r="B116" s="64">
        <v>11400</v>
      </c>
      <c r="C116" s="77">
        <v>117436</v>
      </c>
      <c r="D116" s="77">
        <v>8582</v>
      </c>
      <c r="E116" s="77">
        <v>35209</v>
      </c>
      <c r="F116" s="77">
        <v>73645</v>
      </c>
    </row>
    <row r="117" spans="1:6" ht="15" x14ac:dyDescent="0.25">
      <c r="A117" s="64">
        <v>4113940</v>
      </c>
      <c r="B117" s="64">
        <v>8900</v>
      </c>
      <c r="C117" s="77">
        <v>182774</v>
      </c>
      <c r="D117" s="77">
        <v>25593</v>
      </c>
      <c r="E117" s="77">
        <v>32949</v>
      </c>
      <c r="F117" s="77">
        <v>124232</v>
      </c>
    </row>
    <row r="118" spans="1:6" ht="15" x14ac:dyDescent="0.25">
      <c r="A118" s="64">
        <v>4113957</v>
      </c>
      <c r="B118" s="65">
        <v>7600</v>
      </c>
      <c r="C118" s="77">
        <v>55816</v>
      </c>
      <c r="D118" s="77">
        <v>12291</v>
      </c>
      <c r="E118" s="77">
        <v>9794</v>
      </c>
      <c r="F118" s="77">
        <v>33731</v>
      </c>
    </row>
    <row r="119" spans="1:6" ht="15" x14ac:dyDescent="0.25">
      <c r="A119" s="64">
        <v>4113965</v>
      </c>
      <c r="B119" s="65">
        <v>5600</v>
      </c>
      <c r="C119" s="77">
        <v>67625</v>
      </c>
      <c r="D119" s="77">
        <v>20159</v>
      </c>
      <c r="E119" s="77">
        <v>6738</v>
      </c>
      <c r="F119" s="77">
        <v>40728</v>
      </c>
    </row>
    <row r="120" spans="1:6" ht="15" x14ac:dyDescent="0.25">
      <c r="A120" s="64">
        <v>4113973</v>
      </c>
      <c r="B120" s="64">
        <v>40350</v>
      </c>
      <c r="C120" s="77">
        <v>152665</v>
      </c>
      <c r="D120" s="77">
        <v>24120</v>
      </c>
      <c r="E120" s="77">
        <v>36589</v>
      </c>
      <c r="F120" s="77">
        <v>91956</v>
      </c>
    </row>
    <row r="121" spans="1:6" ht="15" x14ac:dyDescent="0.25">
      <c r="A121" s="64">
        <v>4113981</v>
      </c>
      <c r="B121" s="64">
        <v>5000</v>
      </c>
      <c r="C121" s="77">
        <v>148835</v>
      </c>
      <c r="D121" s="77">
        <v>27582</v>
      </c>
      <c r="E121" s="77">
        <v>34861</v>
      </c>
      <c r="F121" s="77">
        <v>86392</v>
      </c>
    </row>
    <row r="122" spans="1:6" ht="15" x14ac:dyDescent="0.25">
      <c r="A122" s="64">
        <v>4113999</v>
      </c>
      <c r="B122" s="64">
        <v>32400</v>
      </c>
      <c r="C122" s="77">
        <v>88110</v>
      </c>
      <c r="D122" s="77">
        <v>10578</v>
      </c>
      <c r="E122" s="77">
        <v>20174</v>
      </c>
      <c r="F122" s="77">
        <v>57358</v>
      </c>
    </row>
    <row r="123" spans="1:6" ht="15" x14ac:dyDescent="0.25">
      <c r="A123" s="64">
        <v>4114021</v>
      </c>
      <c r="B123" s="65">
        <v>7300</v>
      </c>
      <c r="C123" s="77">
        <v>84262</v>
      </c>
      <c r="D123" s="77">
        <v>12957</v>
      </c>
      <c r="E123" s="77">
        <v>13134</v>
      </c>
      <c r="F123" s="77">
        <v>58171</v>
      </c>
    </row>
    <row r="124" spans="1:6" ht="15" x14ac:dyDescent="0.25">
      <c r="A124" s="64">
        <v>4114039</v>
      </c>
      <c r="B124" s="64">
        <v>16100</v>
      </c>
      <c r="C124" s="77">
        <v>81723</v>
      </c>
      <c r="D124" s="77">
        <v>20006</v>
      </c>
      <c r="E124" s="77">
        <v>11755</v>
      </c>
      <c r="F124" s="77">
        <v>49962</v>
      </c>
    </row>
    <row r="125" spans="1:6" ht="15" x14ac:dyDescent="0.25">
      <c r="A125" s="64">
        <v>4114054</v>
      </c>
      <c r="B125" s="64">
        <v>28000</v>
      </c>
      <c r="C125" s="77">
        <v>86653</v>
      </c>
      <c r="D125" s="77">
        <v>18583</v>
      </c>
      <c r="E125" s="77">
        <v>15704</v>
      </c>
      <c r="F125" s="77">
        <v>52366</v>
      </c>
    </row>
    <row r="126" spans="1:6" ht="15" x14ac:dyDescent="0.25">
      <c r="A126" s="64">
        <v>4114062</v>
      </c>
      <c r="B126" s="64">
        <v>24900</v>
      </c>
      <c r="C126" s="77">
        <v>81829</v>
      </c>
      <c r="D126" s="77">
        <v>10516</v>
      </c>
      <c r="E126" s="77">
        <v>17419</v>
      </c>
      <c r="F126" s="77">
        <v>53894</v>
      </c>
    </row>
    <row r="127" spans="1:6" ht="15" x14ac:dyDescent="0.25">
      <c r="A127" s="64">
        <v>4114070</v>
      </c>
      <c r="B127" s="64">
        <v>10500</v>
      </c>
      <c r="C127" s="77">
        <v>162635</v>
      </c>
      <c r="D127" s="77">
        <v>22859</v>
      </c>
      <c r="E127" s="77">
        <v>31881</v>
      </c>
      <c r="F127" s="77">
        <v>107895</v>
      </c>
    </row>
    <row r="128" spans="1:6" ht="15" x14ac:dyDescent="0.25">
      <c r="A128" s="64">
        <v>4114088</v>
      </c>
      <c r="B128" s="64">
        <v>40040</v>
      </c>
      <c r="C128" s="77">
        <v>141021</v>
      </c>
      <c r="D128" s="77">
        <v>24604</v>
      </c>
      <c r="E128" s="77">
        <v>22711</v>
      </c>
      <c r="F128" s="77">
        <v>93706</v>
      </c>
    </row>
    <row r="129" spans="1:6" ht="15" x14ac:dyDescent="0.25">
      <c r="A129" s="64">
        <v>4114096</v>
      </c>
      <c r="B129" s="64">
        <v>39930</v>
      </c>
      <c r="C129" s="77">
        <v>147767</v>
      </c>
      <c r="D129" s="77">
        <v>33237</v>
      </c>
      <c r="E129" s="77">
        <v>22828</v>
      </c>
      <c r="F129" s="77">
        <v>91702</v>
      </c>
    </row>
    <row r="130" spans="1:6" ht="15" x14ac:dyDescent="0.25">
      <c r="A130" s="64">
        <v>4114104</v>
      </c>
      <c r="B130" s="64">
        <v>31570</v>
      </c>
      <c r="C130" s="77">
        <v>163717</v>
      </c>
      <c r="D130" s="77">
        <v>31519</v>
      </c>
      <c r="E130" s="77">
        <v>34579</v>
      </c>
      <c r="F130" s="77">
        <v>97619</v>
      </c>
    </row>
    <row r="131" spans="1:6" ht="15" x14ac:dyDescent="0.25">
      <c r="A131" s="64">
        <v>4114112</v>
      </c>
      <c r="B131" s="64">
        <v>29010</v>
      </c>
      <c r="C131" s="77">
        <v>147574</v>
      </c>
      <c r="D131" s="77">
        <v>21120</v>
      </c>
      <c r="E131" s="77">
        <v>29089</v>
      </c>
      <c r="F131" s="77">
        <v>97365</v>
      </c>
    </row>
    <row r="132" spans="1:6" ht="15" x14ac:dyDescent="0.25">
      <c r="A132" s="64">
        <v>4114120</v>
      </c>
      <c r="B132" s="65">
        <v>40930</v>
      </c>
      <c r="C132" s="77">
        <v>130112</v>
      </c>
      <c r="D132" s="77">
        <v>33122</v>
      </c>
      <c r="E132" s="77">
        <v>14171</v>
      </c>
      <c r="F132" s="77">
        <v>82819</v>
      </c>
    </row>
    <row r="133" spans="1:6" ht="15" x14ac:dyDescent="0.25">
      <c r="A133" s="64">
        <v>4114153</v>
      </c>
      <c r="B133" s="64">
        <v>9900</v>
      </c>
      <c r="C133" s="77">
        <v>146297</v>
      </c>
      <c r="D133" s="77">
        <v>23976</v>
      </c>
      <c r="E133" s="77">
        <v>30951</v>
      </c>
      <c r="F133" s="77">
        <v>91370</v>
      </c>
    </row>
    <row r="134" spans="1:6" ht="15" x14ac:dyDescent="0.25">
      <c r="A134" s="64">
        <v>4114161</v>
      </c>
      <c r="B134" s="64">
        <v>16800</v>
      </c>
      <c r="C134" s="77">
        <v>65481</v>
      </c>
      <c r="D134" s="77">
        <v>12845</v>
      </c>
      <c r="E134" s="77">
        <v>6606</v>
      </c>
      <c r="F134" s="77">
        <v>46030</v>
      </c>
    </row>
    <row r="135" spans="1:6" ht="15" x14ac:dyDescent="0.25">
      <c r="A135" s="64">
        <v>4114179</v>
      </c>
      <c r="B135" s="64">
        <v>23400</v>
      </c>
      <c r="C135" s="77">
        <v>159614</v>
      </c>
      <c r="D135" s="77">
        <v>38131</v>
      </c>
      <c r="E135" s="77">
        <v>21609</v>
      </c>
      <c r="F135" s="77">
        <v>99874</v>
      </c>
    </row>
    <row r="136" spans="1:6" ht="15" x14ac:dyDescent="0.25">
      <c r="A136" s="64">
        <v>4114187</v>
      </c>
      <c r="B136" s="64">
        <v>20900</v>
      </c>
      <c r="C136" s="77">
        <v>134432</v>
      </c>
      <c r="D136" s="77">
        <v>26748</v>
      </c>
      <c r="E136" s="77">
        <v>26089</v>
      </c>
      <c r="F136" s="77">
        <v>81595</v>
      </c>
    </row>
    <row r="137" spans="1:6" ht="15" x14ac:dyDescent="0.25">
      <c r="A137" s="64">
        <v>4114195</v>
      </c>
      <c r="B137" s="64">
        <v>19100</v>
      </c>
      <c r="C137" s="77">
        <v>149054</v>
      </c>
      <c r="D137" s="77">
        <v>25767</v>
      </c>
      <c r="E137" s="77">
        <v>29234</v>
      </c>
      <c r="F137" s="77">
        <v>94053</v>
      </c>
    </row>
    <row r="138" spans="1:6" ht="15" x14ac:dyDescent="0.25">
      <c r="A138" s="64">
        <v>4114211</v>
      </c>
      <c r="B138" s="64">
        <v>13300</v>
      </c>
      <c r="C138" s="77">
        <v>109550</v>
      </c>
      <c r="D138" s="77">
        <v>19672</v>
      </c>
      <c r="E138" s="77">
        <v>18125</v>
      </c>
      <c r="F138" s="77">
        <v>71753</v>
      </c>
    </row>
    <row r="139" spans="1:6" ht="15" x14ac:dyDescent="0.25">
      <c r="A139" s="64">
        <v>4114229</v>
      </c>
      <c r="B139" s="64">
        <v>3500</v>
      </c>
      <c r="C139" s="77">
        <v>128931</v>
      </c>
      <c r="D139" s="77">
        <v>27521</v>
      </c>
      <c r="E139" s="77">
        <v>16536</v>
      </c>
      <c r="F139" s="77">
        <v>84874</v>
      </c>
    </row>
    <row r="140" spans="1:6" ht="15" x14ac:dyDescent="0.25">
      <c r="A140" s="64">
        <v>4114237</v>
      </c>
      <c r="B140" s="64">
        <v>33700</v>
      </c>
      <c r="C140" s="77">
        <v>30224</v>
      </c>
      <c r="D140" s="77">
        <v>6143</v>
      </c>
      <c r="E140" s="77">
        <v>4456</v>
      </c>
      <c r="F140" s="77">
        <v>19625</v>
      </c>
    </row>
    <row r="141" spans="1:6" ht="15" x14ac:dyDescent="0.25">
      <c r="A141" s="64">
        <v>4114245</v>
      </c>
      <c r="B141" s="64">
        <v>24600</v>
      </c>
      <c r="C141" s="77">
        <v>156984</v>
      </c>
      <c r="D141" s="77">
        <v>31420</v>
      </c>
      <c r="E141" s="77">
        <v>28599</v>
      </c>
      <c r="F141" s="77">
        <v>96965</v>
      </c>
    </row>
    <row r="142" spans="1:6" ht="15" x14ac:dyDescent="0.25">
      <c r="A142" s="64">
        <v>4114252</v>
      </c>
      <c r="B142" s="64">
        <v>40920</v>
      </c>
      <c r="C142" s="77">
        <v>108456</v>
      </c>
      <c r="D142" s="77">
        <v>13209</v>
      </c>
      <c r="E142" s="77">
        <v>17559</v>
      </c>
      <c r="F142" s="77">
        <v>77688</v>
      </c>
    </row>
    <row r="143" spans="1:6" ht="15" x14ac:dyDescent="0.25">
      <c r="A143" s="64">
        <v>4114278</v>
      </c>
      <c r="B143" s="64">
        <v>15700</v>
      </c>
      <c r="C143" s="77">
        <v>51425</v>
      </c>
      <c r="D143" s="77">
        <v>12301</v>
      </c>
      <c r="E143" s="77">
        <v>5005</v>
      </c>
      <c r="F143" s="77">
        <v>34119</v>
      </c>
    </row>
    <row r="144" spans="1:6" ht="15" x14ac:dyDescent="0.25">
      <c r="A144" s="64">
        <v>4114294</v>
      </c>
      <c r="B144" s="64">
        <v>2400</v>
      </c>
      <c r="C144" s="77">
        <v>69541</v>
      </c>
      <c r="D144" s="77">
        <v>16232</v>
      </c>
      <c r="E144" s="77">
        <v>7066</v>
      </c>
      <c r="F144" s="77">
        <v>46243</v>
      </c>
    </row>
    <row r="145" spans="1:6" ht="15" x14ac:dyDescent="0.25">
      <c r="A145" s="64">
        <v>4114302</v>
      </c>
      <c r="B145" s="64">
        <v>2300</v>
      </c>
      <c r="C145" s="77">
        <v>232231</v>
      </c>
      <c r="D145" s="77">
        <v>43850</v>
      </c>
      <c r="E145" s="77">
        <v>41670</v>
      </c>
      <c r="F145" s="77">
        <v>146711</v>
      </c>
    </row>
    <row r="146" spans="1:6" ht="15" x14ac:dyDescent="0.25">
      <c r="A146" s="64">
        <v>4114310</v>
      </c>
      <c r="B146" s="64">
        <v>20600</v>
      </c>
      <c r="C146" s="77">
        <v>49337</v>
      </c>
      <c r="D146" s="77">
        <v>16752</v>
      </c>
      <c r="E146" s="77">
        <v>1474</v>
      </c>
      <c r="F146" s="77">
        <v>31111</v>
      </c>
    </row>
    <row r="147" spans="1:6" ht="15" x14ac:dyDescent="0.25">
      <c r="A147" s="64">
        <v>4114328</v>
      </c>
      <c r="B147" s="64">
        <v>40640</v>
      </c>
      <c r="C147" s="77">
        <v>137945</v>
      </c>
      <c r="D147" s="77">
        <v>23522</v>
      </c>
      <c r="E147" s="77">
        <v>23620</v>
      </c>
      <c r="F147" s="77">
        <v>90803</v>
      </c>
    </row>
    <row r="148" spans="1:6" ht="15" x14ac:dyDescent="0.25">
      <c r="A148" s="64">
        <v>4114336</v>
      </c>
      <c r="B148" s="64">
        <v>40710</v>
      </c>
      <c r="C148" s="77">
        <v>110395</v>
      </c>
      <c r="D148" s="77">
        <v>33566</v>
      </c>
      <c r="E148" s="77">
        <v>6297</v>
      </c>
      <c r="F148" s="77">
        <v>70532</v>
      </c>
    </row>
    <row r="149" spans="1:6" ht="15" x14ac:dyDescent="0.25">
      <c r="A149" s="64">
        <v>4114344</v>
      </c>
      <c r="B149" s="64">
        <v>40960</v>
      </c>
      <c r="C149" s="77">
        <v>127607</v>
      </c>
      <c r="D149" s="77">
        <v>7134</v>
      </c>
      <c r="E149" s="77">
        <v>41171</v>
      </c>
      <c r="F149" s="77">
        <v>79302</v>
      </c>
    </row>
    <row r="150" spans="1:6" ht="15" x14ac:dyDescent="0.25">
      <c r="A150" s="64">
        <v>4114377</v>
      </c>
      <c r="B150" s="64">
        <v>13100</v>
      </c>
      <c r="C150" s="77">
        <v>115796</v>
      </c>
      <c r="D150" s="77">
        <v>10219</v>
      </c>
      <c r="E150" s="77">
        <v>24737</v>
      </c>
      <c r="F150" s="77">
        <v>80840</v>
      </c>
    </row>
    <row r="151" spans="1:6" ht="15" x14ac:dyDescent="0.25">
      <c r="A151" s="64">
        <v>4114393</v>
      </c>
      <c r="B151" s="64">
        <v>12100</v>
      </c>
      <c r="C151" s="77">
        <v>135014</v>
      </c>
      <c r="D151" s="77">
        <v>27328</v>
      </c>
      <c r="E151" s="77">
        <v>26433</v>
      </c>
      <c r="F151" s="77">
        <v>81253</v>
      </c>
    </row>
    <row r="152" spans="1:6" ht="15" x14ac:dyDescent="0.25">
      <c r="A152" s="64">
        <v>4114419</v>
      </c>
      <c r="B152" s="65">
        <v>25060</v>
      </c>
      <c r="C152" s="77">
        <v>182251</v>
      </c>
      <c r="D152" s="77">
        <v>43152</v>
      </c>
      <c r="E152" s="77">
        <v>25020</v>
      </c>
      <c r="F152" s="77">
        <v>114079</v>
      </c>
    </row>
    <row r="153" spans="1:6" ht="15" x14ac:dyDescent="0.25">
      <c r="A153" s="64">
        <v>4114427</v>
      </c>
      <c r="B153" s="65">
        <v>39950</v>
      </c>
      <c r="C153" s="77">
        <v>98676</v>
      </c>
      <c r="D153" s="77">
        <v>25194</v>
      </c>
      <c r="E153" s="77">
        <v>13555</v>
      </c>
      <c r="F153" s="77">
        <v>59927</v>
      </c>
    </row>
    <row r="154" spans="1:6" ht="15" x14ac:dyDescent="0.25">
      <c r="A154" s="64">
        <v>4114435</v>
      </c>
      <c r="B154" s="65">
        <v>10800</v>
      </c>
      <c r="C154" s="77">
        <v>96317</v>
      </c>
      <c r="D154" s="77">
        <v>13095</v>
      </c>
      <c r="E154" s="77">
        <v>14994</v>
      </c>
      <c r="F154" s="77">
        <v>68228</v>
      </c>
    </row>
    <row r="155" spans="1:6" ht="15" x14ac:dyDescent="0.25">
      <c r="A155" s="64">
        <v>4114450</v>
      </c>
      <c r="B155" s="64">
        <v>40980</v>
      </c>
      <c r="C155" s="77">
        <v>44164</v>
      </c>
      <c r="D155" s="77">
        <v>19196</v>
      </c>
      <c r="E155" s="77">
        <v>0</v>
      </c>
      <c r="F155" s="77">
        <v>24968</v>
      </c>
    </row>
    <row r="156" spans="1:6" ht="15" x14ac:dyDescent="0.25">
      <c r="A156" s="64">
        <v>4114468</v>
      </c>
      <c r="B156" s="64">
        <v>40990</v>
      </c>
      <c r="C156" s="77">
        <v>131853</v>
      </c>
      <c r="D156" s="77">
        <v>36809</v>
      </c>
      <c r="E156" s="77">
        <v>23922</v>
      </c>
      <c r="F156" s="77">
        <v>71122</v>
      </c>
    </row>
    <row r="157" spans="1:6" ht="15" x14ac:dyDescent="0.25">
      <c r="A157" s="64">
        <v>4114476</v>
      </c>
      <c r="B157" s="64">
        <v>41000</v>
      </c>
      <c r="C157" s="77">
        <v>41516</v>
      </c>
      <c r="D157" s="77">
        <v>15998</v>
      </c>
      <c r="E157" s="77">
        <v>1420</v>
      </c>
      <c r="F157" s="77">
        <v>24098</v>
      </c>
    </row>
    <row r="158" spans="1:6" ht="15" x14ac:dyDescent="0.25">
      <c r="A158" s="64">
        <v>4114484</v>
      </c>
      <c r="B158" s="64">
        <v>41020</v>
      </c>
      <c r="C158" s="77">
        <v>102235</v>
      </c>
      <c r="D158" s="77">
        <v>16122</v>
      </c>
      <c r="E158" s="77">
        <v>29687</v>
      </c>
      <c r="F158" s="77">
        <v>56426</v>
      </c>
    </row>
    <row r="159" spans="1:6" ht="15" x14ac:dyDescent="0.25">
      <c r="A159" s="64">
        <v>4114500</v>
      </c>
      <c r="B159" s="64">
        <v>17600</v>
      </c>
      <c r="C159" s="77">
        <v>88285</v>
      </c>
      <c r="D159" s="77">
        <v>19673</v>
      </c>
      <c r="E159" s="77">
        <v>11242</v>
      </c>
      <c r="F159" s="77">
        <v>57370</v>
      </c>
    </row>
    <row r="160" spans="1:6" ht="15" x14ac:dyDescent="0.25">
      <c r="A160" s="64">
        <v>4114519</v>
      </c>
      <c r="B160" s="64">
        <v>33000</v>
      </c>
      <c r="C160" s="77">
        <v>37868</v>
      </c>
      <c r="D160" s="77">
        <v>2935</v>
      </c>
      <c r="E160" s="77">
        <v>10809</v>
      </c>
      <c r="F160" s="77">
        <v>24124</v>
      </c>
    </row>
    <row r="161" spans="1:6" ht="15" x14ac:dyDescent="0.25">
      <c r="A161" s="64">
        <v>4114527</v>
      </c>
      <c r="B161" s="64">
        <v>40910</v>
      </c>
      <c r="C161" s="77">
        <v>89513</v>
      </c>
      <c r="D161" s="77">
        <v>24132</v>
      </c>
      <c r="E161" s="77">
        <v>9290</v>
      </c>
      <c r="F161" s="77">
        <v>56091</v>
      </c>
    </row>
    <row r="162" spans="1:6" ht="15" x14ac:dyDescent="0.25">
      <c r="A162" s="64">
        <v>4114535</v>
      </c>
      <c r="B162" s="65">
        <v>20100</v>
      </c>
      <c r="C162" s="77">
        <v>37149</v>
      </c>
      <c r="D162" s="77">
        <v>2084</v>
      </c>
      <c r="E162" s="77">
        <v>8884</v>
      </c>
      <c r="F162" s="77">
        <v>26181</v>
      </c>
    </row>
    <row r="163" spans="1:6" ht="15" x14ac:dyDescent="0.25">
      <c r="A163" s="64">
        <v>4114543</v>
      </c>
      <c r="B163" s="64">
        <v>20000</v>
      </c>
      <c r="C163" s="77">
        <v>85110</v>
      </c>
      <c r="D163" s="77">
        <v>10552</v>
      </c>
      <c r="E163" s="77">
        <v>16196</v>
      </c>
      <c r="F163" s="77">
        <v>58362</v>
      </c>
    </row>
    <row r="164" spans="1:6" ht="15" x14ac:dyDescent="0.25">
      <c r="A164" s="64">
        <v>4114551</v>
      </c>
      <c r="B164" s="64">
        <v>4400</v>
      </c>
      <c r="C164" s="77">
        <v>99961</v>
      </c>
      <c r="D164" s="77">
        <v>23990</v>
      </c>
      <c r="E164" s="77">
        <v>11117</v>
      </c>
      <c r="F164" s="77">
        <v>64854</v>
      </c>
    </row>
    <row r="165" spans="1:6" ht="15" x14ac:dyDescent="0.25">
      <c r="A165" s="64">
        <v>4114578</v>
      </c>
      <c r="B165" s="64">
        <v>17000</v>
      </c>
      <c r="C165" s="77">
        <v>78569</v>
      </c>
      <c r="D165" s="77">
        <v>9787</v>
      </c>
      <c r="E165" s="77">
        <v>12696</v>
      </c>
      <c r="F165" s="77">
        <v>56086</v>
      </c>
    </row>
    <row r="166" spans="1:6" ht="15" x14ac:dyDescent="0.25">
      <c r="A166" s="64">
        <v>4114586</v>
      </c>
      <c r="B166" s="64">
        <v>3300</v>
      </c>
      <c r="C166" s="77">
        <v>73287</v>
      </c>
      <c r="D166" s="77">
        <v>9699</v>
      </c>
      <c r="E166" s="77">
        <v>12177</v>
      </c>
      <c r="F166" s="77">
        <v>51411</v>
      </c>
    </row>
    <row r="167" spans="1:6" ht="15" x14ac:dyDescent="0.25">
      <c r="A167" s="64">
        <v>4114594</v>
      </c>
      <c r="B167" s="64">
        <v>23900</v>
      </c>
      <c r="C167" s="77">
        <v>134717</v>
      </c>
      <c r="D167" s="77">
        <v>21065</v>
      </c>
      <c r="E167" s="77">
        <v>28132</v>
      </c>
      <c r="F167" s="77">
        <v>85520</v>
      </c>
    </row>
    <row r="168" spans="1:6" ht="15" x14ac:dyDescent="0.25">
      <c r="A168" s="64">
        <v>4114602</v>
      </c>
      <c r="B168" s="64">
        <v>19300</v>
      </c>
      <c r="C168" s="77">
        <v>85567</v>
      </c>
      <c r="D168" s="77">
        <v>13947</v>
      </c>
      <c r="E168" s="77">
        <v>15849</v>
      </c>
      <c r="F168" s="77">
        <v>55771</v>
      </c>
    </row>
    <row r="169" spans="1:6" ht="15" x14ac:dyDescent="0.25">
      <c r="A169" s="64">
        <v>4114629</v>
      </c>
      <c r="B169" s="64">
        <v>15100</v>
      </c>
      <c r="C169" s="77">
        <v>88928</v>
      </c>
      <c r="D169" s="77">
        <v>20168</v>
      </c>
      <c r="E169" s="77">
        <v>13889</v>
      </c>
      <c r="F169" s="77">
        <v>54871</v>
      </c>
    </row>
    <row r="170" spans="1:6" ht="15" x14ac:dyDescent="0.25">
      <c r="A170" s="64">
        <v>4114637</v>
      </c>
      <c r="B170" s="64">
        <v>12400</v>
      </c>
      <c r="C170" s="77">
        <v>92235</v>
      </c>
      <c r="D170" s="77">
        <v>23426</v>
      </c>
      <c r="E170" s="77">
        <v>12072</v>
      </c>
      <c r="F170" s="77">
        <v>56737</v>
      </c>
    </row>
    <row r="171" spans="1:6" ht="15" x14ac:dyDescent="0.25">
      <c r="A171" s="64">
        <v>4114645</v>
      </c>
      <c r="B171" s="65">
        <v>1600</v>
      </c>
      <c r="C171" s="77">
        <v>74958</v>
      </c>
      <c r="D171" s="77">
        <v>8561</v>
      </c>
      <c r="E171" s="77">
        <v>17760</v>
      </c>
      <c r="F171" s="77">
        <v>48637</v>
      </c>
    </row>
    <row r="172" spans="1:6" ht="15" x14ac:dyDescent="0.25">
      <c r="A172" s="64">
        <v>4114653</v>
      </c>
      <c r="B172" s="65">
        <v>41030</v>
      </c>
      <c r="C172" s="77">
        <v>18033</v>
      </c>
      <c r="D172" s="77">
        <v>3418</v>
      </c>
      <c r="E172" s="77">
        <v>2466</v>
      </c>
      <c r="F172" s="77">
        <v>12149</v>
      </c>
    </row>
    <row r="173" spans="1:6" ht="15" x14ac:dyDescent="0.25">
      <c r="A173" s="64">
        <v>4114661</v>
      </c>
      <c r="B173" s="64">
        <v>34100</v>
      </c>
      <c r="C173" s="77">
        <v>37667</v>
      </c>
      <c r="D173" s="77">
        <v>8705</v>
      </c>
      <c r="E173" s="77">
        <v>6148</v>
      </c>
      <c r="F173" s="77">
        <v>22814</v>
      </c>
    </row>
    <row r="174" spans="1:6" ht="15" x14ac:dyDescent="0.25">
      <c r="A174" s="64">
        <v>4114670</v>
      </c>
      <c r="B174" s="64">
        <v>35010</v>
      </c>
      <c r="C174" s="77">
        <v>87165</v>
      </c>
      <c r="D174" s="77">
        <v>15715</v>
      </c>
      <c r="E174" s="77">
        <v>17153</v>
      </c>
      <c r="F174" s="77">
        <v>54297</v>
      </c>
    </row>
    <row r="175" spans="1:6" ht="15" x14ac:dyDescent="0.25">
      <c r="A175" s="64">
        <v>4114688</v>
      </c>
      <c r="B175" s="64">
        <v>18300</v>
      </c>
      <c r="C175" s="77">
        <v>10482</v>
      </c>
      <c r="D175" s="77">
        <v>2284</v>
      </c>
      <c r="E175" s="77">
        <v>2306</v>
      </c>
      <c r="F175" s="77">
        <v>5892</v>
      </c>
    </row>
    <row r="176" spans="1:6" ht="15" x14ac:dyDescent="0.25">
      <c r="A176" s="64">
        <v>4114696</v>
      </c>
      <c r="B176" s="64">
        <v>1600</v>
      </c>
      <c r="C176" s="77">
        <v>37882</v>
      </c>
      <c r="D176" s="77">
        <v>4466</v>
      </c>
      <c r="E176" s="77">
        <v>8387</v>
      </c>
      <c r="F176" s="77">
        <v>25029</v>
      </c>
    </row>
    <row r="177" spans="1:6" ht="15" x14ac:dyDescent="0.25">
      <c r="A177" s="64">
        <v>4114712</v>
      </c>
      <c r="B177" s="64">
        <v>40170</v>
      </c>
      <c r="C177" s="77">
        <v>65375</v>
      </c>
      <c r="D177" s="77">
        <v>12454</v>
      </c>
      <c r="E177" s="77">
        <v>8268</v>
      </c>
      <c r="F177" s="77">
        <v>44653</v>
      </c>
    </row>
    <row r="178" spans="1:6" ht="15" x14ac:dyDescent="0.25">
      <c r="A178" s="64">
        <v>4114729</v>
      </c>
      <c r="B178" s="64">
        <v>13800</v>
      </c>
      <c r="C178" s="77">
        <v>15826</v>
      </c>
      <c r="D178" s="77">
        <v>2539</v>
      </c>
      <c r="E178" s="77">
        <v>2617</v>
      </c>
      <c r="F178" s="77">
        <v>10670</v>
      </c>
    </row>
    <row r="179" spans="1:6" ht="15" x14ac:dyDescent="0.25">
      <c r="A179" s="64">
        <v>4114737</v>
      </c>
      <c r="B179" s="64">
        <v>12900</v>
      </c>
      <c r="C179" s="77">
        <v>33146</v>
      </c>
      <c r="D179" s="77">
        <v>4061</v>
      </c>
      <c r="E179" s="77">
        <v>8442</v>
      </c>
      <c r="F179" s="77">
        <v>20643</v>
      </c>
    </row>
    <row r="180" spans="1:6" ht="15" x14ac:dyDescent="0.25">
      <c r="A180" s="64">
        <v>4114745</v>
      </c>
      <c r="B180" s="64">
        <v>35050</v>
      </c>
      <c r="C180" s="77">
        <v>25683</v>
      </c>
      <c r="D180" s="77">
        <v>4294</v>
      </c>
      <c r="E180" s="77">
        <v>4912</v>
      </c>
      <c r="F180" s="77">
        <v>16477</v>
      </c>
    </row>
    <row r="181" spans="1:6" ht="15" x14ac:dyDescent="0.25">
      <c r="A181" s="64">
        <v>4114761</v>
      </c>
      <c r="B181" s="64">
        <v>10100</v>
      </c>
      <c r="C181" s="77">
        <v>36027</v>
      </c>
      <c r="D181" s="77">
        <v>12332</v>
      </c>
      <c r="E181" s="77">
        <v>3197</v>
      </c>
      <c r="F181" s="77">
        <v>20498</v>
      </c>
    </row>
    <row r="182" spans="1:6" ht="15" x14ac:dyDescent="0.25">
      <c r="A182" s="64">
        <v>4114770</v>
      </c>
      <c r="B182" s="64">
        <v>5600</v>
      </c>
      <c r="C182" s="77">
        <v>32486</v>
      </c>
      <c r="D182" s="77">
        <v>9909</v>
      </c>
      <c r="E182" s="77">
        <v>3353</v>
      </c>
      <c r="F182" s="77">
        <v>19224</v>
      </c>
    </row>
    <row r="183" spans="1:6" ht="15" x14ac:dyDescent="0.25">
      <c r="A183" s="64">
        <v>4114788</v>
      </c>
      <c r="B183" s="64">
        <v>7600</v>
      </c>
      <c r="C183" s="77">
        <v>26709</v>
      </c>
      <c r="D183" s="77">
        <v>6458</v>
      </c>
      <c r="E183" s="77">
        <v>4117</v>
      </c>
      <c r="F183" s="77">
        <v>16134</v>
      </c>
    </row>
    <row r="184" spans="1:6" ht="15" x14ac:dyDescent="0.25">
      <c r="A184" s="64">
        <v>4114796</v>
      </c>
      <c r="B184" s="64">
        <v>41030</v>
      </c>
      <c r="C184" s="77">
        <v>7973</v>
      </c>
      <c r="D184" s="77">
        <v>1579</v>
      </c>
      <c r="E184" s="77">
        <v>964</v>
      </c>
      <c r="F184" s="77">
        <v>5430</v>
      </c>
    </row>
    <row r="185" spans="1:6" ht="15" x14ac:dyDescent="0.25">
      <c r="A185" s="64">
        <v>4124103</v>
      </c>
      <c r="B185" s="64">
        <v>3600</v>
      </c>
      <c r="C185" s="77">
        <v>41215</v>
      </c>
      <c r="D185" s="77">
        <v>11060</v>
      </c>
      <c r="E185" s="77">
        <v>87</v>
      </c>
      <c r="F185" s="77">
        <v>30068</v>
      </c>
    </row>
    <row r="186" spans="1:6" ht="15" x14ac:dyDescent="0.25">
      <c r="A186" s="64">
        <v>4127403</v>
      </c>
      <c r="B186" s="64">
        <v>4100</v>
      </c>
      <c r="C186" s="77">
        <v>222761</v>
      </c>
      <c r="D186" s="77">
        <v>47751</v>
      </c>
      <c r="E186" s="77">
        <v>24656</v>
      </c>
      <c r="F186" s="77">
        <v>150354</v>
      </c>
    </row>
    <row r="187" spans="1:6" ht="15" x14ac:dyDescent="0.25">
      <c r="A187" s="64">
        <v>4135109</v>
      </c>
      <c r="B187" s="64">
        <v>5700</v>
      </c>
      <c r="C187" s="77">
        <v>142361</v>
      </c>
      <c r="D187" s="77">
        <v>36706</v>
      </c>
      <c r="E187" s="77">
        <v>8533</v>
      </c>
      <c r="F187" s="77">
        <v>97122</v>
      </c>
    </row>
    <row r="188" spans="1:6" ht="15" x14ac:dyDescent="0.25">
      <c r="A188" s="64">
        <v>4135901</v>
      </c>
      <c r="B188" s="64">
        <v>6000</v>
      </c>
      <c r="C188" s="77">
        <v>108320</v>
      </c>
      <c r="D188" s="77">
        <v>16948</v>
      </c>
      <c r="E188" s="77">
        <v>19796</v>
      </c>
      <c r="F188" s="77">
        <v>71576</v>
      </c>
    </row>
    <row r="189" spans="1:6" ht="15" x14ac:dyDescent="0.25">
      <c r="A189" s="64">
        <v>4141701</v>
      </c>
      <c r="B189" s="64">
        <v>7700</v>
      </c>
      <c r="C189" s="77">
        <v>249522</v>
      </c>
      <c r="D189" s="77">
        <v>46315</v>
      </c>
      <c r="E189" s="77">
        <v>26757</v>
      </c>
      <c r="F189" s="77">
        <v>176450</v>
      </c>
    </row>
    <row r="190" spans="1:6" ht="15" x14ac:dyDescent="0.25">
      <c r="A190" s="64">
        <v>4143301</v>
      </c>
      <c r="B190" s="64">
        <v>8300</v>
      </c>
      <c r="C190" s="77">
        <v>131255</v>
      </c>
      <c r="D190" s="77">
        <v>34341</v>
      </c>
      <c r="E190" s="77">
        <v>17584</v>
      </c>
      <c r="F190" s="77">
        <v>79330</v>
      </c>
    </row>
    <row r="191" spans="1:6" ht="15" x14ac:dyDescent="0.25">
      <c r="A191" s="64">
        <v>4146106</v>
      </c>
      <c r="B191" s="64">
        <v>9400</v>
      </c>
      <c r="C191" s="77">
        <v>73351</v>
      </c>
      <c r="D191" s="77">
        <v>12160</v>
      </c>
      <c r="E191" s="77">
        <v>6909</v>
      </c>
      <c r="F191" s="77">
        <v>54282</v>
      </c>
    </row>
    <row r="192" spans="1:6" ht="15" x14ac:dyDescent="0.25">
      <c r="A192" s="64">
        <v>4150702</v>
      </c>
      <c r="B192" s="64">
        <v>12600</v>
      </c>
      <c r="C192" s="77">
        <v>255797</v>
      </c>
      <c r="D192" s="77">
        <v>49483</v>
      </c>
      <c r="E192" s="77">
        <v>34696</v>
      </c>
      <c r="F192" s="77">
        <v>171618</v>
      </c>
    </row>
    <row r="193" spans="1:6" ht="15" x14ac:dyDescent="0.25">
      <c r="A193" s="64">
        <v>4152708</v>
      </c>
      <c r="B193" s="64">
        <v>14200</v>
      </c>
      <c r="C193" s="77">
        <v>57514</v>
      </c>
      <c r="D193" s="77">
        <v>7213</v>
      </c>
      <c r="E193" s="77">
        <v>10014</v>
      </c>
      <c r="F193" s="77">
        <v>40287</v>
      </c>
    </row>
    <row r="194" spans="1:6" ht="15" x14ac:dyDescent="0.25">
      <c r="A194" s="64">
        <v>4154407</v>
      </c>
      <c r="B194" s="64">
        <v>15800</v>
      </c>
      <c r="C194" s="77">
        <v>126637</v>
      </c>
      <c r="D194" s="77">
        <v>31794</v>
      </c>
      <c r="E194" s="77">
        <v>11827</v>
      </c>
      <c r="F194" s="77">
        <v>83016</v>
      </c>
    </row>
    <row r="195" spans="1:6" ht="15" x14ac:dyDescent="0.25">
      <c r="A195" s="64">
        <v>4154506</v>
      </c>
      <c r="B195" s="64">
        <v>15900</v>
      </c>
      <c r="C195" s="77">
        <v>177692</v>
      </c>
      <c r="D195" s="77">
        <v>13616</v>
      </c>
      <c r="E195" s="77">
        <v>32548</v>
      </c>
      <c r="F195" s="77">
        <v>131528</v>
      </c>
    </row>
    <row r="196" spans="1:6" ht="15" x14ac:dyDescent="0.25">
      <c r="A196" s="64">
        <v>4157509</v>
      </c>
      <c r="B196" s="64">
        <v>17900</v>
      </c>
      <c r="C196" s="77">
        <v>150485</v>
      </c>
      <c r="D196" s="77">
        <v>34583</v>
      </c>
      <c r="E196" s="77">
        <v>11802</v>
      </c>
      <c r="F196" s="77">
        <v>104100</v>
      </c>
    </row>
    <row r="197" spans="1:6" ht="15" x14ac:dyDescent="0.25">
      <c r="A197" s="64">
        <v>4158804</v>
      </c>
      <c r="B197" s="64">
        <v>18700</v>
      </c>
      <c r="C197" s="77">
        <v>132932</v>
      </c>
      <c r="D197" s="77">
        <v>20930</v>
      </c>
      <c r="E197" s="77">
        <v>26308</v>
      </c>
      <c r="F197" s="77">
        <v>85694</v>
      </c>
    </row>
    <row r="198" spans="1:6" ht="15" x14ac:dyDescent="0.25">
      <c r="A198" s="64">
        <v>4159703</v>
      </c>
      <c r="B198" s="64">
        <v>19400</v>
      </c>
      <c r="C198" s="77">
        <v>49940</v>
      </c>
      <c r="D198" s="77">
        <v>8071</v>
      </c>
      <c r="E198" s="77">
        <v>11100</v>
      </c>
      <c r="F198" s="77">
        <v>30769</v>
      </c>
    </row>
    <row r="199" spans="1:6" ht="15" x14ac:dyDescent="0.25">
      <c r="A199" s="64">
        <v>4160107</v>
      </c>
      <c r="B199" s="64">
        <v>19700</v>
      </c>
      <c r="C199" s="77">
        <v>270636</v>
      </c>
      <c r="D199" s="77">
        <v>29446</v>
      </c>
      <c r="E199" s="77">
        <v>71214</v>
      </c>
      <c r="F199" s="77">
        <v>169976</v>
      </c>
    </row>
    <row r="200" spans="1:6" ht="15" x14ac:dyDescent="0.25">
      <c r="A200" s="64">
        <v>4164505</v>
      </c>
      <c r="B200" s="64">
        <v>22600</v>
      </c>
      <c r="C200" s="77">
        <v>84054</v>
      </c>
      <c r="D200" s="77">
        <v>25400</v>
      </c>
      <c r="E200" s="77">
        <v>9870</v>
      </c>
      <c r="F200" s="77">
        <v>48784</v>
      </c>
    </row>
    <row r="201" spans="1:6" ht="15" x14ac:dyDescent="0.25">
      <c r="A201" s="64">
        <v>4165809</v>
      </c>
      <c r="B201" s="64">
        <v>23500</v>
      </c>
      <c r="C201" s="77">
        <v>380187</v>
      </c>
      <c r="D201" s="77">
        <v>96823</v>
      </c>
      <c r="E201" s="77">
        <v>28584</v>
      </c>
      <c r="F201" s="77">
        <v>254780</v>
      </c>
    </row>
    <row r="202" spans="1:6" ht="15" x14ac:dyDescent="0.25">
      <c r="A202" s="64">
        <v>4167706</v>
      </c>
      <c r="B202" s="64">
        <v>25000</v>
      </c>
      <c r="C202" s="77">
        <v>62704</v>
      </c>
      <c r="D202" s="77">
        <v>13299</v>
      </c>
      <c r="E202" s="77">
        <v>8130</v>
      </c>
      <c r="F202" s="77">
        <v>41275</v>
      </c>
    </row>
    <row r="203" spans="1:6" ht="15" x14ac:dyDescent="0.25">
      <c r="A203" s="64">
        <v>4167904</v>
      </c>
      <c r="B203" s="64">
        <v>25200</v>
      </c>
      <c r="C203" s="77">
        <v>237783</v>
      </c>
      <c r="D203" s="77">
        <v>34918</v>
      </c>
      <c r="E203" s="77">
        <v>27033</v>
      </c>
      <c r="F203" s="77">
        <v>175832</v>
      </c>
    </row>
    <row r="204" spans="1:6" ht="15" x14ac:dyDescent="0.25">
      <c r="A204" s="64">
        <v>4172904</v>
      </c>
      <c r="B204" s="64">
        <v>18500</v>
      </c>
      <c r="C204" s="77">
        <v>108535</v>
      </c>
      <c r="D204" s="77">
        <v>8656</v>
      </c>
      <c r="E204" s="77">
        <v>24819</v>
      </c>
      <c r="F204" s="77">
        <v>75060</v>
      </c>
    </row>
    <row r="205" spans="1:6" ht="15" x14ac:dyDescent="0.25">
      <c r="A205" s="64">
        <v>4173209</v>
      </c>
      <c r="B205" s="64">
        <v>29900</v>
      </c>
      <c r="C205" s="77">
        <v>72948</v>
      </c>
      <c r="D205" s="77">
        <v>8648</v>
      </c>
      <c r="E205" s="77">
        <v>12511</v>
      </c>
      <c r="F205" s="77">
        <v>51789</v>
      </c>
    </row>
    <row r="206" spans="1:6" ht="15" x14ac:dyDescent="0.25">
      <c r="A206" s="64">
        <v>4173506</v>
      </c>
      <c r="B206" s="65">
        <v>16400</v>
      </c>
      <c r="C206" s="77">
        <v>128406</v>
      </c>
      <c r="D206" s="77">
        <v>25243</v>
      </c>
      <c r="E206" s="77">
        <v>23879</v>
      </c>
      <c r="F206" s="77">
        <v>79284</v>
      </c>
    </row>
    <row r="207" spans="1:6" ht="15" x14ac:dyDescent="0.25">
      <c r="A207" s="64">
        <v>4174900</v>
      </c>
      <c r="B207" s="64">
        <v>21400</v>
      </c>
      <c r="C207" s="77">
        <v>69458</v>
      </c>
      <c r="D207" s="77">
        <v>7713</v>
      </c>
      <c r="E207" s="77">
        <v>11375</v>
      </c>
      <c r="F207" s="77">
        <v>50370</v>
      </c>
    </row>
    <row r="208" spans="1:6" ht="15" x14ac:dyDescent="0.25">
      <c r="A208" s="64">
        <v>4176400</v>
      </c>
      <c r="B208" s="64">
        <v>31560</v>
      </c>
      <c r="C208" s="77">
        <v>39953</v>
      </c>
      <c r="D208" s="77">
        <v>5638</v>
      </c>
      <c r="E208" s="77">
        <v>8969</v>
      </c>
      <c r="F208" s="77">
        <v>25346</v>
      </c>
    </row>
    <row r="209" spans="1:6" ht="15" x14ac:dyDescent="0.25">
      <c r="A209" s="64">
        <v>4179701</v>
      </c>
      <c r="B209" s="64">
        <v>19200</v>
      </c>
      <c r="C209" s="77">
        <v>99792</v>
      </c>
      <c r="D209" s="77">
        <v>24322</v>
      </c>
      <c r="E209" s="77">
        <v>10411</v>
      </c>
      <c r="F209" s="77">
        <v>65059</v>
      </c>
    </row>
    <row r="210" spans="1:6" ht="15" x14ac:dyDescent="0.25">
      <c r="A210" s="64">
        <v>4185807</v>
      </c>
      <c r="B210" s="64">
        <v>1900</v>
      </c>
      <c r="C210" s="77">
        <v>61201</v>
      </c>
      <c r="D210" s="77">
        <v>7572</v>
      </c>
      <c r="E210" s="77">
        <v>13647</v>
      </c>
      <c r="F210" s="77">
        <v>39982</v>
      </c>
    </row>
    <row r="211" spans="1:6" ht="15" x14ac:dyDescent="0.25">
      <c r="A211" s="64">
        <v>4186201</v>
      </c>
      <c r="B211" s="64">
        <v>4800</v>
      </c>
      <c r="C211" s="77">
        <v>88698</v>
      </c>
      <c r="D211" s="77">
        <v>20364</v>
      </c>
      <c r="E211" s="77">
        <v>12279</v>
      </c>
      <c r="F211" s="77">
        <v>56055</v>
      </c>
    </row>
    <row r="212" spans="1:6" ht="15" x14ac:dyDescent="0.25">
      <c r="A212" s="64">
        <v>4186706</v>
      </c>
      <c r="B212" s="64">
        <v>31300</v>
      </c>
      <c r="C212" s="77">
        <v>46191.5</v>
      </c>
      <c r="D212" s="77">
        <v>5245.75</v>
      </c>
      <c r="E212" s="77">
        <v>9438.75</v>
      </c>
      <c r="F212" s="77">
        <v>31507</v>
      </c>
    </row>
    <row r="213" spans="1:6" ht="15" x14ac:dyDescent="0.25">
      <c r="A213" s="64">
        <v>4194403</v>
      </c>
      <c r="B213" s="65">
        <v>21300</v>
      </c>
      <c r="C213" s="77">
        <v>130631</v>
      </c>
      <c r="D213" s="77">
        <v>35201</v>
      </c>
      <c r="E213" s="77">
        <v>21250</v>
      </c>
      <c r="F213" s="77">
        <v>74180</v>
      </c>
    </row>
    <row r="214" spans="1:6" ht="15" x14ac:dyDescent="0.25">
      <c r="A214" s="64">
        <v>4194700</v>
      </c>
      <c r="B214" s="65">
        <v>15200</v>
      </c>
      <c r="C214" s="77">
        <v>131883</v>
      </c>
      <c r="D214" s="77">
        <v>31277</v>
      </c>
      <c r="E214" s="77">
        <v>20297</v>
      </c>
      <c r="F214" s="77">
        <v>80309</v>
      </c>
    </row>
    <row r="215" spans="1:6" ht="15" x14ac:dyDescent="0.25">
      <c r="A215" s="64">
        <v>4195202</v>
      </c>
      <c r="B215" s="65">
        <v>13900</v>
      </c>
      <c r="C215" s="77">
        <v>120663</v>
      </c>
      <c r="D215" s="77">
        <v>22105</v>
      </c>
      <c r="E215" s="77">
        <v>18378</v>
      </c>
      <c r="F215" s="77">
        <v>80180</v>
      </c>
    </row>
    <row r="216" spans="1:6" ht="15" x14ac:dyDescent="0.25">
      <c r="A216" s="64">
        <v>4195707</v>
      </c>
      <c r="B216" s="64">
        <v>35330</v>
      </c>
      <c r="C216" s="77">
        <v>112949</v>
      </c>
      <c r="D216" s="77">
        <v>24859</v>
      </c>
      <c r="E216" s="77">
        <v>25501</v>
      </c>
      <c r="F216" s="77">
        <v>62589</v>
      </c>
    </row>
    <row r="217" spans="1:6" ht="15" x14ac:dyDescent="0.25">
      <c r="A217" s="64">
        <v>4196903</v>
      </c>
      <c r="B217" s="65">
        <v>18300</v>
      </c>
      <c r="C217" s="77">
        <v>41317</v>
      </c>
      <c r="D217" s="77">
        <v>8330</v>
      </c>
      <c r="E217" s="77">
        <v>6852</v>
      </c>
      <c r="F217" s="77">
        <v>26135</v>
      </c>
    </row>
    <row r="218" spans="1:6" ht="15" x14ac:dyDescent="0.25">
      <c r="A218" s="64">
        <v>4197000</v>
      </c>
      <c r="B218" s="65">
        <v>18200</v>
      </c>
      <c r="C218" s="77">
        <v>103061.2</v>
      </c>
      <c r="D218" s="77">
        <v>19985</v>
      </c>
      <c r="E218" s="77">
        <v>18322</v>
      </c>
      <c r="F218" s="77">
        <v>64754.2</v>
      </c>
    </row>
    <row r="219" spans="1:6" ht="15" x14ac:dyDescent="0.25">
      <c r="A219" s="64">
        <v>4202115</v>
      </c>
      <c r="B219" s="64">
        <v>25900</v>
      </c>
      <c r="C219" s="77">
        <v>54652</v>
      </c>
      <c r="D219" s="77">
        <v>12829</v>
      </c>
      <c r="E219" s="77">
        <v>4321</v>
      </c>
      <c r="F219" s="77">
        <v>37502</v>
      </c>
    </row>
    <row r="220" spans="1:6" ht="15" x14ac:dyDescent="0.25">
      <c r="A220" s="64">
        <v>4204509</v>
      </c>
      <c r="B220" s="64">
        <v>30800</v>
      </c>
      <c r="C220" s="77">
        <v>25684</v>
      </c>
      <c r="D220" s="77">
        <v>6741</v>
      </c>
      <c r="E220" s="77">
        <v>2158</v>
      </c>
      <c r="F220" s="77">
        <v>16785</v>
      </c>
    </row>
    <row r="221" spans="1:6" ht="15" x14ac:dyDescent="0.25">
      <c r="A221" s="64">
        <v>4205407</v>
      </c>
      <c r="B221" s="64">
        <v>31590</v>
      </c>
      <c r="C221" s="77">
        <v>37779</v>
      </c>
      <c r="D221" s="77">
        <v>11111</v>
      </c>
      <c r="E221" s="77">
        <v>0</v>
      </c>
      <c r="F221" s="77">
        <v>26668</v>
      </c>
    </row>
    <row r="222" spans="1:6" ht="15" x14ac:dyDescent="0.25">
      <c r="A222" s="64">
        <v>4210001</v>
      </c>
      <c r="B222" s="64">
        <v>40010</v>
      </c>
      <c r="C222" s="77">
        <v>39105</v>
      </c>
      <c r="D222" s="77">
        <v>10595</v>
      </c>
      <c r="E222" s="77">
        <v>1313</v>
      </c>
      <c r="F222" s="77">
        <v>27197</v>
      </c>
    </row>
    <row r="223" spans="1:6" ht="15" x14ac:dyDescent="0.25">
      <c r="A223" s="64">
        <v>4210704</v>
      </c>
      <c r="B223" s="64">
        <v>31500</v>
      </c>
      <c r="C223" s="77">
        <v>64646</v>
      </c>
      <c r="D223" s="77">
        <v>17298</v>
      </c>
      <c r="E223" s="77">
        <v>4457</v>
      </c>
      <c r="F223" s="77">
        <v>42891</v>
      </c>
    </row>
    <row r="224" spans="1:6" ht="15" x14ac:dyDescent="0.25">
      <c r="A224" s="64">
        <v>4219408</v>
      </c>
      <c r="B224" s="64">
        <v>39990</v>
      </c>
      <c r="C224" s="77">
        <v>50722</v>
      </c>
      <c r="D224" s="77">
        <v>16561</v>
      </c>
      <c r="E224" s="77">
        <v>2493</v>
      </c>
      <c r="F224" s="77">
        <v>31668</v>
      </c>
    </row>
    <row r="225" spans="1:6" ht="15" x14ac:dyDescent="0.25">
      <c r="A225" s="64">
        <v>4220109</v>
      </c>
      <c r="B225" s="64">
        <v>41010</v>
      </c>
      <c r="C225" s="77">
        <v>52963</v>
      </c>
      <c r="D225" s="77">
        <v>27345</v>
      </c>
      <c r="E225" s="77">
        <v>0</v>
      </c>
      <c r="F225" s="77">
        <v>25618</v>
      </c>
    </row>
    <row r="227" spans="1:6" s="23" customFormat="1" ht="15" x14ac:dyDescent="0.25">
      <c r="A227" s="24"/>
      <c r="B227" s="24" t="s">
        <v>409</v>
      </c>
      <c r="C227" s="66">
        <f>SUM(C2:C225)</f>
        <v>23583847.699999999</v>
      </c>
      <c r="D227" s="66">
        <f>SUM(D2:D225)</f>
        <v>4601269.75</v>
      </c>
      <c r="E227" s="66">
        <f>SUM(E2:E225)</f>
        <v>3828547.75</v>
      </c>
      <c r="F227" s="66">
        <f>SUM(F2:F225)</f>
        <v>15154030.199999999</v>
      </c>
    </row>
    <row r="229" spans="1:6" s="31" customFormat="1" ht="15" x14ac:dyDescent="0.25">
      <c r="A229" s="29"/>
      <c r="B229" s="29"/>
      <c r="C229" s="29"/>
      <c r="D229" s="30">
        <f>+D227/$C227</f>
        <v>0.19510258921829793</v>
      </c>
      <c r="E229" s="30">
        <f>+E227/$C227</f>
        <v>0.16233770666692357</v>
      </c>
      <c r="F229" s="30">
        <f>+F227/$C227</f>
        <v>0.64255970411477847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A2" sqref="A2"/>
    </sheetView>
  </sheetViews>
  <sheetFormatPr defaultRowHeight="12.75" x14ac:dyDescent="0.2"/>
  <cols>
    <col min="1" max="1" width="63.28515625" style="5" bestFit="1" customWidth="1"/>
    <col min="2" max="2" width="24.85546875" style="10" bestFit="1" customWidth="1"/>
    <col min="3" max="3" width="3.7109375" style="5" customWidth="1"/>
    <col min="4" max="4" width="10.5703125" style="5" bestFit="1" customWidth="1"/>
    <col min="5" max="5" width="4.7109375" style="5" customWidth="1"/>
    <col min="6" max="6" width="10.28515625" style="5" bestFit="1" customWidth="1"/>
    <col min="7" max="7" width="11.42578125" style="5" bestFit="1" customWidth="1"/>
    <col min="8" max="8" width="12" style="5" bestFit="1" customWidth="1"/>
    <col min="9" max="11" width="9.140625" style="5"/>
    <col min="12" max="12" width="16.5703125" style="5" bestFit="1" customWidth="1"/>
    <col min="13" max="13" width="20.42578125" style="10" bestFit="1" customWidth="1"/>
    <col min="14" max="14" width="9.28515625" style="10" bestFit="1" customWidth="1"/>
    <col min="15" max="256" width="9.140625" style="5"/>
    <col min="257" max="257" width="58" style="5" customWidth="1"/>
    <col min="258" max="258" width="53" style="5" bestFit="1" customWidth="1"/>
    <col min="259" max="259" width="3.7109375" style="5" customWidth="1"/>
    <col min="260" max="261" width="4.7109375" style="5" customWidth="1"/>
    <col min="262" max="267" width="9.140625" style="5"/>
    <col min="268" max="268" width="16.5703125" style="5" bestFit="1" customWidth="1"/>
    <col min="269" max="269" width="17.85546875" style="5" bestFit="1" customWidth="1"/>
    <col min="270" max="270" width="9.28515625" style="5" bestFit="1" customWidth="1"/>
    <col min="271" max="512" width="9.140625" style="5"/>
    <col min="513" max="513" width="58" style="5" customWidth="1"/>
    <col min="514" max="514" width="53" style="5" bestFit="1" customWidth="1"/>
    <col min="515" max="515" width="3.7109375" style="5" customWidth="1"/>
    <col min="516" max="517" width="4.7109375" style="5" customWidth="1"/>
    <col min="518" max="523" width="9.140625" style="5"/>
    <col min="524" max="524" width="16.5703125" style="5" bestFit="1" customWidth="1"/>
    <col min="525" max="525" width="17.85546875" style="5" bestFit="1" customWidth="1"/>
    <col min="526" max="526" width="9.28515625" style="5" bestFit="1" customWidth="1"/>
    <col min="527" max="768" width="9.140625" style="5"/>
    <col min="769" max="769" width="58" style="5" customWidth="1"/>
    <col min="770" max="770" width="53" style="5" bestFit="1" customWidth="1"/>
    <col min="771" max="771" width="3.7109375" style="5" customWidth="1"/>
    <col min="772" max="773" width="4.7109375" style="5" customWidth="1"/>
    <col min="774" max="779" width="9.140625" style="5"/>
    <col min="780" max="780" width="16.5703125" style="5" bestFit="1" customWidth="1"/>
    <col min="781" max="781" width="17.85546875" style="5" bestFit="1" customWidth="1"/>
    <col min="782" max="782" width="9.28515625" style="5" bestFit="1" customWidth="1"/>
    <col min="783" max="1024" width="9.140625" style="5"/>
    <col min="1025" max="1025" width="58" style="5" customWidth="1"/>
    <col min="1026" max="1026" width="53" style="5" bestFit="1" customWidth="1"/>
    <col min="1027" max="1027" width="3.7109375" style="5" customWidth="1"/>
    <col min="1028" max="1029" width="4.7109375" style="5" customWidth="1"/>
    <col min="1030" max="1035" width="9.140625" style="5"/>
    <col min="1036" max="1036" width="16.5703125" style="5" bestFit="1" customWidth="1"/>
    <col min="1037" max="1037" width="17.85546875" style="5" bestFit="1" customWidth="1"/>
    <col min="1038" max="1038" width="9.28515625" style="5" bestFit="1" customWidth="1"/>
    <col min="1039" max="1280" width="9.140625" style="5"/>
    <col min="1281" max="1281" width="58" style="5" customWidth="1"/>
    <col min="1282" max="1282" width="53" style="5" bestFit="1" customWidth="1"/>
    <col min="1283" max="1283" width="3.7109375" style="5" customWidth="1"/>
    <col min="1284" max="1285" width="4.7109375" style="5" customWidth="1"/>
    <col min="1286" max="1291" width="9.140625" style="5"/>
    <col min="1292" max="1292" width="16.5703125" style="5" bestFit="1" customWidth="1"/>
    <col min="1293" max="1293" width="17.85546875" style="5" bestFit="1" customWidth="1"/>
    <col min="1294" max="1294" width="9.28515625" style="5" bestFit="1" customWidth="1"/>
    <col min="1295" max="1536" width="9.140625" style="5"/>
    <col min="1537" max="1537" width="58" style="5" customWidth="1"/>
    <col min="1538" max="1538" width="53" style="5" bestFit="1" customWidth="1"/>
    <col min="1539" max="1539" width="3.7109375" style="5" customWidth="1"/>
    <col min="1540" max="1541" width="4.7109375" style="5" customWidth="1"/>
    <col min="1542" max="1547" width="9.140625" style="5"/>
    <col min="1548" max="1548" width="16.5703125" style="5" bestFit="1" customWidth="1"/>
    <col min="1549" max="1549" width="17.85546875" style="5" bestFit="1" customWidth="1"/>
    <col min="1550" max="1550" width="9.28515625" style="5" bestFit="1" customWidth="1"/>
    <col min="1551" max="1792" width="9.140625" style="5"/>
    <col min="1793" max="1793" width="58" style="5" customWidth="1"/>
    <col min="1794" max="1794" width="53" style="5" bestFit="1" customWidth="1"/>
    <col min="1795" max="1795" width="3.7109375" style="5" customWidth="1"/>
    <col min="1796" max="1797" width="4.7109375" style="5" customWidth="1"/>
    <col min="1798" max="1803" width="9.140625" style="5"/>
    <col min="1804" max="1804" width="16.5703125" style="5" bestFit="1" customWidth="1"/>
    <col min="1805" max="1805" width="17.85546875" style="5" bestFit="1" customWidth="1"/>
    <col min="1806" max="1806" width="9.28515625" style="5" bestFit="1" customWidth="1"/>
    <col min="1807" max="2048" width="9.140625" style="5"/>
    <col min="2049" max="2049" width="58" style="5" customWidth="1"/>
    <col min="2050" max="2050" width="53" style="5" bestFit="1" customWidth="1"/>
    <col min="2051" max="2051" width="3.7109375" style="5" customWidth="1"/>
    <col min="2052" max="2053" width="4.7109375" style="5" customWidth="1"/>
    <col min="2054" max="2059" width="9.140625" style="5"/>
    <col min="2060" max="2060" width="16.5703125" style="5" bestFit="1" customWidth="1"/>
    <col min="2061" max="2061" width="17.85546875" style="5" bestFit="1" customWidth="1"/>
    <col min="2062" max="2062" width="9.28515625" style="5" bestFit="1" customWidth="1"/>
    <col min="2063" max="2304" width="9.140625" style="5"/>
    <col min="2305" max="2305" width="58" style="5" customWidth="1"/>
    <col min="2306" max="2306" width="53" style="5" bestFit="1" customWidth="1"/>
    <col min="2307" max="2307" width="3.7109375" style="5" customWidth="1"/>
    <col min="2308" max="2309" width="4.7109375" style="5" customWidth="1"/>
    <col min="2310" max="2315" width="9.140625" style="5"/>
    <col min="2316" max="2316" width="16.5703125" style="5" bestFit="1" customWidth="1"/>
    <col min="2317" max="2317" width="17.85546875" style="5" bestFit="1" customWidth="1"/>
    <col min="2318" max="2318" width="9.28515625" style="5" bestFit="1" customWidth="1"/>
    <col min="2319" max="2560" width="9.140625" style="5"/>
    <col min="2561" max="2561" width="58" style="5" customWidth="1"/>
    <col min="2562" max="2562" width="53" style="5" bestFit="1" customWidth="1"/>
    <col min="2563" max="2563" width="3.7109375" style="5" customWidth="1"/>
    <col min="2564" max="2565" width="4.7109375" style="5" customWidth="1"/>
    <col min="2566" max="2571" width="9.140625" style="5"/>
    <col min="2572" max="2572" width="16.5703125" style="5" bestFit="1" customWidth="1"/>
    <col min="2573" max="2573" width="17.85546875" style="5" bestFit="1" customWidth="1"/>
    <col min="2574" max="2574" width="9.28515625" style="5" bestFit="1" customWidth="1"/>
    <col min="2575" max="2816" width="9.140625" style="5"/>
    <col min="2817" max="2817" width="58" style="5" customWidth="1"/>
    <col min="2818" max="2818" width="53" style="5" bestFit="1" customWidth="1"/>
    <col min="2819" max="2819" width="3.7109375" style="5" customWidth="1"/>
    <col min="2820" max="2821" width="4.7109375" style="5" customWidth="1"/>
    <col min="2822" max="2827" width="9.140625" style="5"/>
    <col min="2828" max="2828" width="16.5703125" style="5" bestFit="1" customWidth="1"/>
    <col min="2829" max="2829" width="17.85546875" style="5" bestFit="1" customWidth="1"/>
    <col min="2830" max="2830" width="9.28515625" style="5" bestFit="1" customWidth="1"/>
    <col min="2831" max="3072" width="9.140625" style="5"/>
    <col min="3073" max="3073" width="58" style="5" customWidth="1"/>
    <col min="3074" max="3074" width="53" style="5" bestFit="1" customWidth="1"/>
    <col min="3075" max="3075" width="3.7109375" style="5" customWidth="1"/>
    <col min="3076" max="3077" width="4.7109375" style="5" customWidth="1"/>
    <col min="3078" max="3083" width="9.140625" style="5"/>
    <col min="3084" max="3084" width="16.5703125" style="5" bestFit="1" customWidth="1"/>
    <col min="3085" max="3085" width="17.85546875" style="5" bestFit="1" customWidth="1"/>
    <col min="3086" max="3086" width="9.28515625" style="5" bestFit="1" customWidth="1"/>
    <col min="3087" max="3328" width="9.140625" style="5"/>
    <col min="3329" max="3329" width="58" style="5" customWidth="1"/>
    <col min="3330" max="3330" width="53" style="5" bestFit="1" customWidth="1"/>
    <col min="3331" max="3331" width="3.7109375" style="5" customWidth="1"/>
    <col min="3332" max="3333" width="4.7109375" style="5" customWidth="1"/>
    <col min="3334" max="3339" width="9.140625" style="5"/>
    <col min="3340" max="3340" width="16.5703125" style="5" bestFit="1" customWidth="1"/>
    <col min="3341" max="3341" width="17.85546875" style="5" bestFit="1" customWidth="1"/>
    <col min="3342" max="3342" width="9.28515625" style="5" bestFit="1" customWidth="1"/>
    <col min="3343" max="3584" width="9.140625" style="5"/>
    <col min="3585" max="3585" width="58" style="5" customWidth="1"/>
    <col min="3586" max="3586" width="53" style="5" bestFit="1" customWidth="1"/>
    <col min="3587" max="3587" width="3.7109375" style="5" customWidth="1"/>
    <col min="3588" max="3589" width="4.7109375" style="5" customWidth="1"/>
    <col min="3590" max="3595" width="9.140625" style="5"/>
    <col min="3596" max="3596" width="16.5703125" style="5" bestFit="1" customWidth="1"/>
    <col min="3597" max="3597" width="17.85546875" style="5" bestFit="1" customWidth="1"/>
    <col min="3598" max="3598" width="9.28515625" style="5" bestFit="1" customWidth="1"/>
    <col min="3599" max="3840" width="9.140625" style="5"/>
    <col min="3841" max="3841" width="58" style="5" customWidth="1"/>
    <col min="3842" max="3842" width="53" style="5" bestFit="1" customWidth="1"/>
    <col min="3843" max="3843" width="3.7109375" style="5" customWidth="1"/>
    <col min="3844" max="3845" width="4.7109375" style="5" customWidth="1"/>
    <col min="3846" max="3851" width="9.140625" style="5"/>
    <col min="3852" max="3852" width="16.5703125" style="5" bestFit="1" customWidth="1"/>
    <col min="3853" max="3853" width="17.85546875" style="5" bestFit="1" customWidth="1"/>
    <col min="3854" max="3854" width="9.28515625" style="5" bestFit="1" customWidth="1"/>
    <col min="3855" max="4096" width="9.140625" style="5"/>
    <col min="4097" max="4097" width="58" style="5" customWidth="1"/>
    <col min="4098" max="4098" width="53" style="5" bestFit="1" customWidth="1"/>
    <col min="4099" max="4099" width="3.7109375" style="5" customWidth="1"/>
    <col min="4100" max="4101" width="4.7109375" style="5" customWidth="1"/>
    <col min="4102" max="4107" width="9.140625" style="5"/>
    <col min="4108" max="4108" width="16.5703125" style="5" bestFit="1" customWidth="1"/>
    <col min="4109" max="4109" width="17.85546875" style="5" bestFit="1" customWidth="1"/>
    <col min="4110" max="4110" width="9.28515625" style="5" bestFit="1" customWidth="1"/>
    <col min="4111" max="4352" width="9.140625" style="5"/>
    <col min="4353" max="4353" width="58" style="5" customWidth="1"/>
    <col min="4354" max="4354" width="53" style="5" bestFit="1" customWidth="1"/>
    <col min="4355" max="4355" width="3.7109375" style="5" customWidth="1"/>
    <col min="4356" max="4357" width="4.7109375" style="5" customWidth="1"/>
    <col min="4358" max="4363" width="9.140625" style="5"/>
    <col min="4364" max="4364" width="16.5703125" style="5" bestFit="1" customWidth="1"/>
    <col min="4365" max="4365" width="17.85546875" style="5" bestFit="1" customWidth="1"/>
    <col min="4366" max="4366" width="9.28515625" style="5" bestFit="1" customWidth="1"/>
    <col min="4367" max="4608" width="9.140625" style="5"/>
    <col min="4609" max="4609" width="58" style="5" customWidth="1"/>
    <col min="4610" max="4610" width="53" style="5" bestFit="1" customWidth="1"/>
    <col min="4611" max="4611" width="3.7109375" style="5" customWidth="1"/>
    <col min="4612" max="4613" width="4.7109375" style="5" customWidth="1"/>
    <col min="4614" max="4619" width="9.140625" style="5"/>
    <col min="4620" max="4620" width="16.5703125" style="5" bestFit="1" customWidth="1"/>
    <col min="4621" max="4621" width="17.85546875" style="5" bestFit="1" customWidth="1"/>
    <col min="4622" max="4622" width="9.28515625" style="5" bestFit="1" customWidth="1"/>
    <col min="4623" max="4864" width="9.140625" style="5"/>
    <col min="4865" max="4865" width="58" style="5" customWidth="1"/>
    <col min="4866" max="4866" width="53" style="5" bestFit="1" customWidth="1"/>
    <col min="4867" max="4867" width="3.7109375" style="5" customWidth="1"/>
    <col min="4868" max="4869" width="4.7109375" style="5" customWidth="1"/>
    <col min="4870" max="4875" width="9.140625" style="5"/>
    <col min="4876" max="4876" width="16.5703125" style="5" bestFit="1" customWidth="1"/>
    <col min="4877" max="4877" width="17.85546875" style="5" bestFit="1" customWidth="1"/>
    <col min="4878" max="4878" width="9.28515625" style="5" bestFit="1" customWidth="1"/>
    <col min="4879" max="5120" width="9.140625" style="5"/>
    <col min="5121" max="5121" width="58" style="5" customWidth="1"/>
    <col min="5122" max="5122" width="53" style="5" bestFit="1" customWidth="1"/>
    <col min="5123" max="5123" width="3.7109375" style="5" customWidth="1"/>
    <col min="5124" max="5125" width="4.7109375" style="5" customWidth="1"/>
    <col min="5126" max="5131" width="9.140625" style="5"/>
    <col min="5132" max="5132" width="16.5703125" style="5" bestFit="1" customWidth="1"/>
    <col min="5133" max="5133" width="17.85546875" style="5" bestFit="1" customWidth="1"/>
    <col min="5134" max="5134" width="9.28515625" style="5" bestFit="1" customWidth="1"/>
    <col min="5135" max="5376" width="9.140625" style="5"/>
    <col min="5377" max="5377" width="58" style="5" customWidth="1"/>
    <col min="5378" max="5378" width="53" style="5" bestFit="1" customWidth="1"/>
    <col min="5379" max="5379" width="3.7109375" style="5" customWidth="1"/>
    <col min="5380" max="5381" width="4.7109375" style="5" customWidth="1"/>
    <col min="5382" max="5387" width="9.140625" style="5"/>
    <col min="5388" max="5388" width="16.5703125" style="5" bestFit="1" customWidth="1"/>
    <col min="5389" max="5389" width="17.85546875" style="5" bestFit="1" customWidth="1"/>
    <col min="5390" max="5390" width="9.28515625" style="5" bestFit="1" customWidth="1"/>
    <col min="5391" max="5632" width="9.140625" style="5"/>
    <col min="5633" max="5633" width="58" style="5" customWidth="1"/>
    <col min="5634" max="5634" width="53" style="5" bestFit="1" customWidth="1"/>
    <col min="5635" max="5635" width="3.7109375" style="5" customWidth="1"/>
    <col min="5636" max="5637" width="4.7109375" style="5" customWidth="1"/>
    <col min="5638" max="5643" width="9.140625" style="5"/>
    <col min="5644" max="5644" width="16.5703125" style="5" bestFit="1" customWidth="1"/>
    <col min="5645" max="5645" width="17.85546875" style="5" bestFit="1" customWidth="1"/>
    <col min="5646" max="5646" width="9.28515625" style="5" bestFit="1" customWidth="1"/>
    <col min="5647" max="5888" width="9.140625" style="5"/>
    <col min="5889" max="5889" width="58" style="5" customWidth="1"/>
    <col min="5890" max="5890" width="53" style="5" bestFit="1" customWidth="1"/>
    <col min="5891" max="5891" width="3.7109375" style="5" customWidth="1"/>
    <col min="5892" max="5893" width="4.7109375" style="5" customWidth="1"/>
    <col min="5894" max="5899" width="9.140625" style="5"/>
    <col min="5900" max="5900" width="16.5703125" style="5" bestFit="1" customWidth="1"/>
    <col min="5901" max="5901" width="17.85546875" style="5" bestFit="1" customWidth="1"/>
    <col min="5902" max="5902" width="9.28515625" style="5" bestFit="1" customWidth="1"/>
    <col min="5903" max="6144" width="9.140625" style="5"/>
    <col min="6145" max="6145" width="58" style="5" customWidth="1"/>
    <col min="6146" max="6146" width="53" style="5" bestFit="1" customWidth="1"/>
    <col min="6147" max="6147" width="3.7109375" style="5" customWidth="1"/>
    <col min="6148" max="6149" width="4.7109375" style="5" customWidth="1"/>
    <col min="6150" max="6155" width="9.140625" style="5"/>
    <col min="6156" max="6156" width="16.5703125" style="5" bestFit="1" customWidth="1"/>
    <col min="6157" max="6157" width="17.85546875" style="5" bestFit="1" customWidth="1"/>
    <col min="6158" max="6158" width="9.28515625" style="5" bestFit="1" customWidth="1"/>
    <col min="6159" max="6400" width="9.140625" style="5"/>
    <col min="6401" max="6401" width="58" style="5" customWidth="1"/>
    <col min="6402" max="6402" width="53" style="5" bestFit="1" customWidth="1"/>
    <col min="6403" max="6403" width="3.7109375" style="5" customWidth="1"/>
    <col min="6404" max="6405" width="4.7109375" style="5" customWidth="1"/>
    <col min="6406" max="6411" width="9.140625" style="5"/>
    <col min="6412" max="6412" width="16.5703125" style="5" bestFit="1" customWidth="1"/>
    <col min="6413" max="6413" width="17.85546875" style="5" bestFit="1" customWidth="1"/>
    <col min="6414" max="6414" width="9.28515625" style="5" bestFit="1" customWidth="1"/>
    <col min="6415" max="6656" width="9.140625" style="5"/>
    <col min="6657" max="6657" width="58" style="5" customWidth="1"/>
    <col min="6658" max="6658" width="53" style="5" bestFit="1" customWidth="1"/>
    <col min="6659" max="6659" width="3.7109375" style="5" customWidth="1"/>
    <col min="6660" max="6661" width="4.7109375" style="5" customWidth="1"/>
    <col min="6662" max="6667" width="9.140625" style="5"/>
    <col min="6668" max="6668" width="16.5703125" style="5" bestFit="1" customWidth="1"/>
    <col min="6669" max="6669" width="17.85546875" style="5" bestFit="1" customWidth="1"/>
    <col min="6670" max="6670" width="9.28515625" style="5" bestFit="1" customWidth="1"/>
    <col min="6671" max="6912" width="9.140625" style="5"/>
    <col min="6913" max="6913" width="58" style="5" customWidth="1"/>
    <col min="6914" max="6914" width="53" style="5" bestFit="1" customWidth="1"/>
    <col min="6915" max="6915" width="3.7109375" style="5" customWidth="1"/>
    <col min="6916" max="6917" width="4.7109375" style="5" customWidth="1"/>
    <col min="6918" max="6923" width="9.140625" style="5"/>
    <col min="6924" max="6924" width="16.5703125" style="5" bestFit="1" customWidth="1"/>
    <col min="6925" max="6925" width="17.85546875" style="5" bestFit="1" customWidth="1"/>
    <col min="6926" max="6926" width="9.28515625" style="5" bestFit="1" customWidth="1"/>
    <col min="6927" max="7168" width="9.140625" style="5"/>
    <col min="7169" max="7169" width="58" style="5" customWidth="1"/>
    <col min="7170" max="7170" width="53" style="5" bestFit="1" customWidth="1"/>
    <col min="7171" max="7171" width="3.7109375" style="5" customWidth="1"/>
    <col min="7172" max="7173" width="4.7109375" style="5" customWidth="1"/>
    <col min="7174" max="7179" width="9.140625" style="5"/>
    <col min="7180" max="7180" width="16.5703125" style="5" bestFit="1" customWidth="1"/>
    <col min="7181" max="7181" width="17.85546875" style="5" bestFit="1" customWidth="1"/>
    <col min="7182" max="7182" width="9.28515625" style="5" bestFit="1" customWidth="1"/>
    <col min="7183" max="7424" width="9.140625" style="5"/>
    <col min="7425" max="7425" width="58" style="5" customWidth="1"/>
    <col min="7426" max="7426" width="53" style="5" bestFit="1" customWidth="1"/>
    <col min="7427" max="7427" width="3.7109375" style="5" customWidth="1"/>
    <col min="7428" max="7429" width="4.7109375" style="5" customWidth="1"/>
    <col min="7430" max="7435" width="9.140625" style="5"/>
    <col min="7436" max="7436" width="16.5703125" style="5" bestFit="1" customWidth="1"/>
    <col min="7437" max="7437" width="17.85546875" style="5" bestFit="1" customWidth="1"/>
    <col min="7438" max="7438" width="9.28515625" style="5" bestFit="1" customWidth="1"/>
    <col min="7439" max="7680" width="9.140625" style="5"/>
    <col min="7681" max="7681" width="58" style="5" customWidth="1"/>
    <col min="7682" max="7682" width="53" style="5" bestFit="1" customWidth="1"/>
    <col min="7683" max="7683" width="3.7109375" style="5" customWidth="1"/>
    <col min="7684" max="7685" width="4.7109375" style="5" customWidth="1"/>
    <col min="7686" max="7691" width="9.140625" style="5"/>
    <col min="7692" max="7692" width="16.5703125" style="5" bestFit="1" customWidth="1"/>
    <col min="7693" max="7693" width="17.85546875" style="5" bestFit="1" customWidth="1"/>
    <col min="7694" max="7694" width="9.28515625" style="5" bestFit="1" customWidth="1"/>
    <col min="7695" max="7936" width="9.140625" style="5"/>
    <col min="7937" max="7937" width="58" style="5" customWidth="1"/>
    <col min="7938" max="7938" width="53" style="5" bestFit="1" customWidth="1"/>
    <col min="7939" max="7939" width="3.7109375" style="5" customWidth="1"/>
    <col min="7940" max="7941" width="4.7109375" style="5" customWidth="1"/>
    <col min="7942" max="7947" width="9.140625" style="5"/>
    <col min="7948" max="7948" width="16.5703125" style="5" bestFit="1" customWidth="1"/>
    <col min="7949" max="7949" width="17.85546875" style="5" bestFit="1" customWidth="1"/>
    <col min="7950" max="7950" width="9.28515625" style="5" bestFit="1" customWidth="1"/>
    <col min="7951" max="8192" width="9.140625" style="5"/>
    <col min="8193" max="8193" width="58" style="5" customWidth="1"/>
    <col min="8194" max="8194" width="53" style="5" bestFit="1" customWidth="1"/>
    <col min="8195" max="8195" width="3.7109375" style="5" customWidth="1"/>
    <col min="8196" max="8197" width="4.7109375" style="5" customWidth="1"/>
    <col min="8198" max="8203" width="9.140625" style="5"/>
    <col min="8204" max="8204" width="16.5703125" style="5" bestFit="1" customWidth="1"/>
    <col min="8205" max="8205" width="17.85546875" style="5" bestFit="1" customWidth="1"/>
    <col min="8206" max="8206" width="9.28515625" style="5" bestFit="1" customWidth="1"/>
    <col min="8207" max="8448" width="9.140625" style="5"/>
    <col min="8449" max="8449" width="58" style="5" customWidth="1"/>
    <col min="8450" max="8450" width="53" style="5" bestFit="1" customWidth="1"/>
    <col min="8451" max="8451" width="3.7109375" style="5" customWidth="1"/>
    <col min="8452" max="8453" width="4.7109375" style="5" customWidth="1"/>
    <col min="8454" max="8459" width="9.140625" style="5"/>
    <col min="8460" max="8460" width="16.5703125" style="5" bestFit="1" customWidth="1"/>
    <col min="8461" max="8461" width="17.85546875" style="5" bestFit="1" customWidth="1"/>
    <col min="8462" max="8462" width="9.28515625" style="5" bestFit="1" customWidth="1"/>
    <col min="8463" max="8704" width="9.140625" style="5"/>
    <col min="8705" max="8705" width="58" style="5" customWidth="1"/>
    <col min="8706" max="8706" width="53" style="5" bestFit="1" customWidth="1"/>
    <col min="8707" max="8707" width="3.7109375" style="5" customWidth="1"/>
    <col min="8708" max="8709" width="4.7109375" style="5" customWidth="1"/>
    <col min="8710" max="8715" width="9.140625" style="5"/>
    <col min="8716" max="8716" width="16.5703125" style="5" bestFit="1" customWidth="1"/>
    <col min="8717" max="8717" width="17.85546875" style="5" bestFit="1" customWidth="1"/>
    <col min="8718" max="8718" width="9.28515625" style="5" bestFit="1" customWidth="1"/>
    <col min="8719" max="8960" width="9.140625" style="5"/>
    <col min="8961" max="8961" width="58" style="5" customWidth="1"/>
    <col min="8962" max="8962" width="53" style="5" bestFit="1" customWidth="1"/>
    <col min="8963" max="8963" width="3.7109375" style="5" customWidth="1"/>
    <col min="8964" max="8965" width="4.7109375" style="5" customWidth="1"/>
    <col min="8966" max="8971" width="9.140625" style="5"/>
    <col min="8972" max="8972" width="16.5703125" style="5" bestFit="1" customWidth="1"/>
    <col min="8973" max="8973" width="17.85546875" style="5" bestFit="1" customWidth="1"/>
    <col min="8974" max="8974" width="9.28515625" style="5" bestFit="1" customWidth="1"/>
    <col min="8975" max="9216" width="9.140625" style="5"/>
    <col min="9217" max="9217" width="58" style="5" customWidth="1"/>
    <col min="9218" max="9218" width="53" style="5" bestFit="1" customWidth="1"/>
    <col min="9219" max="9219" width="3.7109375" style="5" customWidth="1"/>
    <col min="9220" max="9221" width="4.7109375" style="5" customWidth="1"/>
    <col min="9222" max="9227" width="9.140625" style="5"/>
    <col min="9228" max="9228" width="16.5703125" style="5" bestFit="1" customWidth="1"/>
    <col min="9229" max="9229" width="17.85546875" style="5" bestFit="1" customWidth="1"/>
    <col min="9230" max="9230" width="9.28515625" style="5" bestFit="1" customWidth="1"/>
    <col min="9231" max="9472" width="9.140625" style="5"/>
    <col min="9473" max="9473" width="58" style="5" customWidth="1"/>
    <col min="9474" max="9474" width="53" style="5" bestFit="1" customWidth="1"/>
    <col min="9475" max="9475" width="3.7109375" style="5" customWidth="1"/>
    <col min="9476" max="9477" width="4.7109375" style="5" customWidth="1"/>
    <col min="9478" max="9483" width="9.140625" style="5"/>
    <col min="9484" max="9484" width="16.5703125" style="5" bestFit="1" customWidth="1"/>
    <col min="9485" max="9485" width="17.85546875" style="5" bestFit="1" customWidth="1"/>
    <col min="9486" max="9486" width="9.28515625" style="5" bestFit="1" customWidth="1"/>
    <col min="9487" max="9728" width="9.140625" style="5"/>
    <col min="9729" max="9729" width="58" style="5" customWidth="1"/>
    <col min="9730" max="9730" width="53" style="5" bestFit="1" customWidth="1"/>
    <col min="9731" max="9731" width="3.7109375" style="5" customWidth="1"/>
    <col min="9732" max="9733" width="4.7109375" style="5" customWidth="1"/>
    <col min="9734" max="9739" width="9.140625" style="5"/>
    <col min="9740" max="9740" width="16.5703125" style="5" bestFit="1" customWidth="1"/>
    <col min="9741" max="9741" width="17.85546875" style="5" bestFit="1" customWidth="1"/>
    <col min="9742" max="9742" width="9.28515625" style="5" bestFit="1" customWidth="1"/>
    <col min="9743" max="9984" width="9.140625" style="5"/>
    <col min="9985" max="9985" width="58" style="5" customWidth="1"/>
    <col min="9986" max="9986" width="53" style="5" bestFit="1" customWidth="1"/>
    <col min="9987" max="9987" width="3.7109375" style="5" customWidth="1"/>
    <col min="9988" max="9989" width="4.7109375" style="5" customWidth="1"/>
    <col min="9990" max="9995" width="9.140625" style="5"/>
    <col min="9996" max="9996" width="16.5703125" style="5" bestFit="1" customWidth="1"/>
    <col min="9997" max="9997" width="17.85546875" style="5" bestFit="1" customWidth="1"/>
    <col min="9998" max="9998" width="9.28515625" style="5" bestFit="1" customWidth="1"/>
    <col min="9999" max="10240" width="9.140625" style="5"/>
    <col min="10241" max="10241" width="58" style="5" customWidth="1"/>
    <col min="10242" max="10242" width="53" style="5" bestFit="1" customWidth="1"/>
    <col min="10243" max="10243" width="3.7109375" style="5" customWidth="1"/>
    <col min="10244" max="10245" width="4.7109375" style="5" customWidth="1"/>
    <col min="10246" max="10251" width="9.140625" style="5"/>
    <col min="10252" max="10252" width="16.5703125" style="5" bestFit="1" customWidth="1"/>
    <col min="10253" max="10253" width="17.85546875" style="5" bestFit="1" customWidth="1"/>
    <col min="10254" max="10254" width="9.28515625" style="5" bestFit="1" customWidth="1"/>
    <col min="10255" max="10496" width="9.140625" style="5"/>
    <col min="10497" max="10497" width="58" style="5" customWidth="1"/>
    <col min="10498" max="10498" width="53" style="5" bestFit="1" customWidth="1"/>
    <col min="10499" max="10499" width="3.7109375" style="5" customWidth="1"/>
    <col min="10500" max="10501" width="4.7109375" style="5" customWidth="1"/>
    <col min="10502" max="10507" width="9.140625" style="5"/>
    <col min="10508" max="10508" width="16.5703125" style="5" bestFit="1" customWidth="1"/>
    <col min="10509" max="10509" width="17.85546875" style="5" bestFit="1" customWidth="1"/>
    <col min="10510" max="10510" width="9.28515625" style="5" bestFit="1" customWidth="1"/>
    <col min="10511" max="10752" width="9.140625" style="5"/>
    <col min="10753" max="10753" width="58" style="5" customWidth="1"/>
    <col min="10754" max="10754" width="53" style="5" bestFit="1" customWidth="1"/>
    <col min="10755" max="10755" width="3.7109375" style="5" customWidth="1"/>
    <col min="10756" max="10757" width="4.7109375" style="5" customWidth="1"/>
    <col min="10758" max="10763" width="9.140625" style="5"/>
    <col min="10764" max="10764" width="16.5703125" style="5" bestFit="1" customWidth="1"/>
    <col min="10765" max="10765" width="17.85546875" style="5" bestFit="1" customWidth="1"/>
    <col min="10766" max="10766" width="9.28515625" style="5" bestFit="1" customWidth="1"/>
    <col min="10767" max="11008" width="9.140625" style="5"/>
    <col min="11009" max="11009" width="58" style="5" customWidth="1"/>
    <col min="11010" max="11010" width="53" style="5" bestFit="1" customWidth="1"/>
    <col min="11011" max="11011" width="3.7109375" style="5" customWidth="1"/>
    <col min="11012" max="11013" width="4.7109375" style="5" customWidth="1"/>
    <col min="11014" max="11019" width="9.140625" style="5"/>
    <col min="11020" max="11020" width="16.5703125" style="5" bestFit="1" customWidth="1"/>
    <col min="11021" max="11021" width="17.85546875" style="5" bestFit="1" customWidth="1"/>
    <col min="11022" max="11022" width="9.28515625" style="5" bestFit="1" customWidth="1"/>
    <col min="11023" max="11264" width="9.140625" style="5"/>
    <col min="11265" max="11265" width="58" style="5" customWidth="1"/>
    <col min="11266" max="11266" width="53" style="5" bestFit="1" customWidth="1"/>
    <col min="11267" max="11267" width="3.7109375" style="5" customWidth="1"/>
    <col min="11268" max="11269" width="4.7109375" style="5" customWidth="1"/>
    <col min="11270" max="11275" width="9.140625" style="5"/>
    <col min="11276" max="11276" width="16.5703125" style="5" bestFit="1" customWidth="1"/>
    <col min="11277" max="11277" width="17.85546875" style="5" bestFit="1" customWidth="1"/>
    <col min="11278" max="11278" width="9.28515625" style="5" bestFit="1" customWidth="1"/>
    <col min="11279" max="11520" width="9.140625" style="5"/>
    <col min="11521" max="11521" width="58" style="5" customWidth="1"/>
    <col min="11522" max="11522" width="53" style="5" bestFit="1" customWidth="1"/>
    <col min="11523" max="11523" width="3.7109375" style="5" customWidth="1"/>
    <col min="11524" max="11525" width="4.7109375" style="5" customWidth="1"/>
    <col min="11526" max="11531" width="9.140625" style="5"/>
    <col min="11532" max="11532" width="16.5703125" style="5" bestFit="1" customWidth="1"/>
    <col min="11533" max="11533" width="17.85546875" style="5" bestFit="1" customWidth="1"/>
    <col min="11534" max="11534" width="9.28515625" style="5" bestFit="1" customWidth="1"/>
    <col min="11535" max="11776" width="9.140625" style="5"/>
    <col min="11777" max="11777" width="58" style="5" customWidth="1"/>
    <col min="11778" max="11778" width="53" style="5" bestFit="1" customWidth="1"/>
    <col min="11779" max="11779" width="3.7109375" style="5" customWidth="1"/>
    <col min="11780" max="11781" width="4.7109375" style="5" customWidth="1"/>
    <col min="11782" max="11787" width="9.140625" style="5"/>
    <col min="11788" max="11788" width="16.5703125" style="5" bestFit="1" customWidth="1"/>
    <col min="11789" max="11789" width="17.85546875" style="5" bestFit="1" customWidth="1"/>
    <col min="11790" max="11790" width="9.28515625" style="5" bestFit="1" customWidth="1"/>
    <col min="11791" max="12032" width="9.140625" style="5"/>
    <col min="12033" max="12033" width="58" style="5" customWidth="1"/>
    <col min="12034" max="12034" width="53" style="5" bestFit="1" customWidth="1"/>
    <col min="12035" max="12035" width="3.7109375" style="5" customWidth="1"/>
    <col min="12036" max="12037" width="4.7109375" style="5" customWidth="1"/>
    <col min="12038" max="12043" width="9.140625" style="5"/>
    <col min="12044" max="12044" width="16.5703125" style="5" bestFit="1" customWidth="1"/>
    <col min="12045" max="12045" width="17.85546875" style="5" bestFit="1" customWidth="1"/>
    <col min="12046" max="12046" width="9.28515625" style="5" bestFit="1" customWidth="1"/>
    <col min="12047" max="12288" width="9.140625" style="5"/>
    <col min="12289" max="12289" width="58" style="5" customWidth="1"/>
    <col min="12290" max="12290" width="53" style="5" bestFit="1" customWidth="1"/>
    <col min="12291" max="12291" width="3.7109375" style="5" customWidth="1"/>
    <col min="12292" max="12293" width="4.7109375" style="5" customWidth="1"/>
    <col min="12294" max="12299" width="9.140625" style="5"/>
    <col min="12300" max="12300" width="16.5703125" style="5" bestFit="1" customWidth="1"/>
    <col min="12301" max="12301" width="17.85546875" style="5" bestFit="1" customWidth="1"/>
    <col min="12302" max="12302" width="9.28515625" style="5" bestFit="1" customWidth="1"/>
    <col min="12303" max="12544" width="9.140625" style="5"/>
    <col min="12545" max="12545" width="58" style="5" customWidth="1"/>
    <col min="12546" max="12546" width="53" style="5" bestFit="1" customWidth="1"/>
    <col min="12547" max="12547" width="3.7109375" style="5" customWidth="1"/>
    <col min="12548" max="12549" width="4.7109375" style="5" customWidth="1"/>
    <col min="12550" max="12555" width="9.140625" style="5"/>
    <col min="12556" max="12556" width="16.5703125" style="5" bestFit="1" customWidth="1"/>
    <col min="12557" max="12557" width="17.85546875" style="5" bestFit="1" customWidth="1"/>
    <col min="12558" max="12558" width="9.28515625" style="5" bestFit="1" customWidth="1"/>
    <col min="12559" max="12800" width="9.140625" style="5"/>
    <col min="12801" max="12801" width="58" style="5" customWidth="1"/>
    <col min="12802" max="12802" width="53" style="5" bestFit="1" customWidth="1"/>
    <col min="12803" max="12803" width="3.7109375" style="5" customWidth="1"/>
    <col min="12804" max="12805" width="4.7109375" style="5" customWidth="1"/>
    <col min="12806" max="12811" width="9.140625" style="5"/>
    <col min="12812" max="12812" width="16.5703125" style="5" bestFit="1" customWidth="1"/>
    <col min="12813" max="12813" width="17.85546875" style="5" bestFit="1" customWidth="1"/>
    <col min="12814" max="12814" width="9.28515625" style="5" bestFit="1" customWidth="1"/>
    <col min="12815" max="13056" width="9.140625" style="5"/>
    <col min="13057" max="13057" width="58" style="5" customWidth="1"/>
    <col min="13058" max="13058" width="53" style="5" bestFit="1" customWidth="1"/>
    <col min="13059" max="13059" width="3.7109375" style="5" customWidth="1"/>
    <col min="13060" max="13061" width="4.7109375" style="5" customWidth="1"/>
    <col min="13062" max="13067" width="9.140625" style="5"/>
    <col min="13068" max="13068" width="16.5703125" style="5" bestFit="1" customWidth="1"/>
    <col min="13069" max="13069" width="17.85546875" style="5" bestFit="1" customWidth="1"/>
    <col min="13070" max="13070" width="9.28515625" style="5" bestFit="1" customWidth="1"/>
    <col min="13071" max="13312" width="9.140625" style="5"/>
    <col min="13313" max="13313" width="58" style="5" customWidth="1"/>
    <col min="13314" max="13314" width="53" style="5" bestFit="1" customWidth="1"/>
    <col min="13315" max="13315" width="3.7109375" style="5" customWidth="1"/>
    <col min="13316" max="13317" width="4.7109375" style="5" customWidth="1"/>
    <col min="13318" max="13323" width="9.140625" style="5"/>
    <col min="13324" max="13324" width="16.5703125" style="5" bestFit="1" customWidth="1"/>
    <col min="13325" max="13325" width="17.85546875" style="5" bestFit="1" customWidth="1"/>
    <col min="13326" max="13326" width="9.28515625" style="5" bestFit="1" customWidth="1"/>
    <col min="13327" max="13568" width="9.140625" style="5"/>
    <col min="13569" max="13569" width="58" style="5" customWidth="1"/>
    <col min="13570" max="13570" width="53" style="5" bestFit="1" customWidth="1"/>
    <col min="13571" max="13571" width="3.7109375" style="5" customWidth="1"/>
    <col min="13572" max="13573" width="4.7109375" style="5" customWidth="1"/>
    <col min="13574" max="13579" width="9.140625" style="5"/>
    <col min="13580" max="13580" width="16.5703125" style="5" bestFit="1" customWidth="1"/>
    <col min="13581" max="13581" width="17.85546875" style="5" bestFit="1" customWidth="1"/>
    <col min="13582" max="13582" width="9.28515625" style="5" bestFit="1" customWidth="1"/>
    <col min="13583" max="13824" width="9.140625" style="5"/>
    <col min="13825" max="13825" width="58" style="5" customWidth="1"/>
    <col min="13826" max="13826" width="53" style="5" bestFit="1" customWidth="1"/>
    <col min="13827" max="13827" width="3.7109375" style="5" customWidth="1"/>
    <col min="13828" max="13829" width="4.7109375" style="5" customWidth="1"/>
    <col min="13830" max="13835" width="9.140625" style="5"/>
    <col min="13836" max="13836" width="16.5703125" style="5" bestFit="1" customWidth="1"/>
    <col min="13837" max="13837" width="17.85546875" style="5" bestFit="1" customWidth="1"/>
    <col min="13838" max="13838" width="9.28515625" style="5" bestFit="1" customWidth="1"/>
    <col min="13839" max="14080" width="9.140625" style="5"/>
    <col min="14081" max="14081" width="58" style="5" customWidth="1"/>
    <col min="14082" max="14082" width="53" style="5" bestFit="1" customWidth="1"/>
    <col min="14083" max="14083" width="3.7109375" style="5" customWidth="1"/>
    <col min="14084" max="14085" width="4.7109375" style="5" customWidth="1"/>
    <col min="14086" max="14091" width="9.140625" style="5"/>
    <col min="14092" max="14092" width="16.5703125" style="5" bestFit="1" customWidth="1"/>
    <col min="14093" max="14093" width="17.85546875" style="5" bestFit="1" customWidth="1"/>
    <col min="14094" max="14094" width="9.28515625" style="5" bestFit="1" customWidth="1"/>
    <col min="14095" max="14336" width="9.140625" style="5"/>
    <col min="14337" max="14337" width="58" style="5" customWidth="1"/>
    <col min="14338" max="14338" width="53" style="5" bestFit="1" customWidth="1"/>
    <col min="14339" max="14339" width="3.7109375" style="5" customWidth="1"/>
    <col min="14340" max="14341" width="4.7109375" style="5" customWidth="1"/>
    <col min="14342" max="14347" width="9.140625" style="5"/>
    <col min="14348" max="14348" width="16.5703125" style="5" bestFit="1" customWidth="1"/>
    <col min="14349" max="14349" width="17.85546875" style="5" bestFit="1" customWidth="1"/>
    <col min="14350" max="14350" width="9.28515625" style="5" bestFit="1" customWidth="1"/>
    <col min="14351" max="14592" width="9.140625" style="5"/>
    <col min="14593" max="14593" width="58" style="5" customWidth="1"/>
    <col min="14594" max="14594" width="53" style="5" bestFit="1" customWidth="1"/>
    <col min="14595" max="14595" width="3.7109375" style="5" customWidth="1"/>
    <col min="14596" max="14597" width="4.7109375" style="5" customWidth="1"/>
    <col min="14598" max="14603" width="9.140625" style="5"/>
    <col min="14604" max="14604" width="16.5703125" style="5" bestFit="1" customWidth="1"/>
    <col min="14605" max="14605" width="17.85546875" style="5" bestFit="1" customWidth="1"/>
    <col min="14606" max="14606" width="9.28515625" style="5" bestFit="1" customWidth="1"/>
    <col min="14607" max="14848" width="9.140625" style="5"/>
    <col min="14849" max="14849" width="58" style="5" customWidth="1"/>
    <col min="14850" max="14850" width="53" style="5" bestFit="1" customWidth="1"/>
    <col min="14851" max="14851" width="3.7109375" style="5" customWidth="1"/>
    <col min="14852" max="14853" width="4.7109375" style="5" customWidth="1"/>
    <col min="14854" max="14859" width="9.140625" style="5"/>
    <col min="14860" max="14860" width="16.5703125" style="5" bestFit="1" customWidth="1"/>
    <col min="14861" max="14861" width="17.85546875" style="5" bestFit="1" customWidth="1"/>
    <col min="14862" max="14862" width="9.28515625" style="5" bestFit="1" customWidth="1"/>
    <col min="14863" max="15104" width="9.140625" style="5"/>
    <col min="15105" max="15105" width="58" style="5" customWidth="1"/>
    <col min="15106" max="15106" width="53" style="5" bestFit="1" customWidth="1"/>
    <col min="15107" max="15107" width="3.7109375" style="5" customWidth="1"/>
    <col min="15108" max="15109" width="4.7109375" style="5" customWidth="1"/>
    <col min="15110" max="15115" width="9.140625" style="5"/>
    <col min="15116" max="15116" width="16.5703125" style="5" bestFit="1" customWidth="1"/>
    <col min="15117" max="15117" width="17.85546875" style="5" bestFit="1" customWidth="1"/>
    <col min="15118" max="15118" width="9.28515625" style="5" bestFit="1" customWidth="1"/>
    <col min="15119" max="15360" width="9.140625" style="5"/>
    <col min="15361" max="15361" width="58" style="5" customWidth="1"/>
    <col min="15362" max="15362" width="53" style="5" bestFit="1" customWidth="1"/>
    <col min="15363" max="15363" width="3.7109375" style="5" customWidth="1"/>
    <col min="15364" max="15365" width="4.7109375" style="5" customWidth="1"/>
    <col min="15366" max="15371" width="9.140625" style="5"/>
    <col min="15372" max="15372" width="16.5703125" style="5" bestFit="1" customWidth="1"/>
    <col min="15373" max="15373" width="17.85546875" style="5" bestFit="1" customWidth="1"/>
    <col min="15374" max="15374" width="9.28515625" style="5" bestFit="1" customWidth="1"/>
    <col min="15375" max="15616" width="9.140625" style="5"/>
    <col min="15617" max="15617" width="58" style="5" customWidth="1"/>
    <col min="15618" max="15618" width="53" style="5" bestFit="1" customWidth="1"/>
    <col min="15619" max="15619" width="3.7109375" style="5" customWidth="1"/>
    <col min="15620" max="15621" width="4.7109375" style="5" customWidth="1"/>
    <col min="15622" max="15627" width="9.140625" style="5"/>
    <col min="15628" max="15628" width="16.5703125" style="5" bestFit="1" customWidth="1"/>
    <col min="15629" max="15629" width="17.85546875" style="5" bestFit="1" customWidth="1"/>
    <col min="15630" max="15630" width="9.28515625" style="5" bestFit="1" customWidth="1"/>
    <col min="15631" max="15872" width="9.140625" style="5"/>
    <col min="15873" max="15873" width="58" style="5" customWidth="1"/>
    <col min="15874" max="15874" width="53" style="5" bestFit="1" customWidth="1"/>
    <col min="15875" max="15875" width="3.7109375" style="5" customWidth="1"/>
    <col min="15876" max="15877" width="4.7109375" style="5" customWidth="1"/>
    <col min="15878" max="15883" width="9.140625" style="5"/>
    <col min="15884" max="15884" width="16.5703125" style="5" bestFit="1" customWidth="1"/>
    <col min="15885" max="15885" width="17.85546875" style="5" bestFit="1" customWidth="1"/>
    <col min="15886" max="15886" width="9.28515625" style="5" bestFit="1" customWidth="1"/>
    <col min="15887" max="16128" width="9.140625" style="5"/>
    <col min="16129" max="16129" width="58" style="5" customWidth="1"/>
    <col min="16130" max="16130" width="53" style="5" bestFit="1" customWidth="1"/>
    <col min="16131" max="16131" width="3.7109375" style="5" customWidth="1"/>
    <col min="16132" max="16133" width="4.7109375" style="5" customWidth="1"/>
    <col min="16134" max="16139" width="9.140625" style="5"/>
    <col min="16140" max="16140" width="16.5703125" style="5" bestFit="1" customWidth="1"/>
    <col min="16141" max="16141" width="17.85546875" style="5" bestFit="1" customWidth="1"/>
    <col min="16142" max="16142" width="9.28515625" style="5" bestFit="1" customWidth="1"/>
    <col min="16143" max="16384" width="9.140625" style="5"/>
  </cols>
  <sheetData>
    <row r="1" spans="1:19" ht="21" x14ac:dyDescent="0.35">
      <c r="A1" s="48" t="s">
        <v>410</v>
      </c>
      <c r="B1" s="17"/>
      <c r="C1" s="6"/>
      <c r="D1" s="6"/>
      <c r="E1" s="6"/>
      <c r="F1" s="6"/>
      <c r="G1" s="6"/>
      <c r="H1" s="6"/>
      <c r="I1" s="6"/>
      <c r="J1" s="6"/>
      <c r="L1" s="34" t="s">
        <v>477</v>
      </c>
      <c r="M1" s="35" t="s">
        <v>478</v>
      </c>
      <c r="N1" s="36"/>
    </row>
    <row r="2" spans="1:19" ht="15" x14ac:dyDescent="0.25">
      <c r="A2" s="5" t="s">
        <v>504</v>
      </c>
      <c r="L2" s="26" t="s">
        <v>411</v>
      </c>
      <c r="M2" s="7">
        <v>1</v>
      </c>
      <c r="N2" s="37">
        <f t="shared" ref="N2:N39" si="0">VLOOKUP(M2,$B$10:$J$47,9,FALSE)</f>
        <v>0.93500000000000005</v>
      </c>
      <c r="S2" s="8"/>
    </row>
    <row r="3" spans="1:19" ht="15" x14ac:dyDescent="0.25">
      <c r="L3" s="26" t="s">
        <v>412</v>
      </c>
      <c r="M3" s="7">
        <v>2</v>
      </c>
      <c r="N3" s="37">
        <f t="shared" si="0"/>
        <v>0.91700000000000004</v>
      </c>
      <c r="S3" s="8"/>
    </row>
    <row r="4" spans="1:19" ht="15" x14ac:dyDescent="0.25">
      <c r="L4" s="26" t="s">
        <v>413</v>
      </c>
      <c r="M4" s="7">
        <v>3</v>
      </c>
      <c r="N4" s="37">
        <f t="shared" si="0"/>
        <v>0.88200000000000001</v>
      </c>
      <c r="S4" s="8"/>
    </row>
    <row r="5" spans="1:19" ht="15" x14ac:dyDescent="0.25">
      <c r="A5" s="41" t="s">
        <v>414</v>
      </c>
      <c r="C5" s="10"/>
      <c r="D5" s="10"/>
      <c r="E5" s="10"/>
      <c r="F5" s="10"/>
      <c r="G5" s="10"/>
      <c r="H5" s="10"/>
      <c r="I5" s="10"/>
      <c r="L5" s="26" t="s">
        <v>415</v>
      </c>
      <c r="M5" s="7">
        <v>4</v>
      </c>
      <c r="N5" s="37">
        <f t="shared" si="0"/>
        <v>0.94599999999999995</v>
      </c>
      <c r="S5" s="8"/>
    </row>
    <row r="6" spans="1:19" ht="15" x14ac:dyDescent="0.25">
      <c r="A6" s="40" t="s">
        <v>416</v>
      </c>
      <c r="B6" s="32"/>
      <c r="C6" s="33"/>
      <c r="D6" s="33"/>
      <c r="E6" s="33"/>
      <c r="F6" s="47" t="s">
        <v>485</v>
      </c>
      <c r="G6" s="47" t="s">
        <v>486</v>
      </c>
      <c r="H6" s="47" t="s">
        <v>487</v>
      </c>
      <c r="I6" s="33"/>
      <c r="J6" s="33"/>
      <c r="L6" s="26" t="s">
        <v>417</v>
      </c>
      <c r="M6" s="7">
        <v>5</v>
      </c>
      <c r="N6" s="37">
        <f t="shared" si="0"/>
        <v>0.9</v>
      </c>
      <c r="S6" s="8"/>
    </row>
    <row r="7" spans="1:19" ht="15.75" thickBot="1" x14ac:dyDescent="0.3">
      <c r="A7" s="40" t="s">
        <v>479</v>
      </c>
      <c r="B7" s="32"/>
      <c r="C7" s="33"/>
      <c r="D7" s="33" t="s">
        <v>418</v>
      </c>
      <c r="E7" s="33"/>
      <c r="F7" s="49">
        <v>0.2</v>
      </c>
      <c r="G7" s="49">
        <v>0.16</v>
      </c>
      <c r="H7" s="49">
        <v>0.64</v>
      </c>
      <c r="I7" s="33"/>
      <c r="J7" s="33"/>
      <c r="L7" s="26" t="s">
        <v>419</v>
      </c>
      <c r="M7" s="7">
        <v>6</v>
      </c>
      <c r="N7" s="37">
        <f t="shared" si="0"/>
        <v>1.0309999999999999</v>
      </c>
      <c r="S7" s="8"/>
    </row>
    <row r="8" spans="1:19" s="23" customFormat="1" ht="15.75" thickBot="1" x14ac:dyDescent="0.3">
      <c r="A8" s="50" t="s">
        <v>480</v>
      </c>
      <c r="B8" s="51" t="s">
        <v>481</v>
      </c>
      <c r="C8" s="52"/>
      <c r="D8" s="52"/>
      <c r="E8" s="52"/>
      <c r="F8" s="53"/>
      <c r="G8" s="53"/>
      <c r="H8" s="53"/>
      <c r="I8" s="54"/>
      <c r="J8" s="55"/>
      <c r="L8" s="26" t="s">
        <v>421</v>
      </c>
      <c r="M8" s="7">
        <v>7</v>
      </c>
      <c r="N8" s="38">
        <f t="shared" si="0"/>
        <v>0.91700000000000004</v>
      </c>
      <c r="S8" s="25"/>
    </row>
    <row r="9" spans="1:19" ht="15" x14ac:dyDescent="0.25">
      <c r="A9" s="42" t="s">
        <v>420</v>
      </c>
      <c r="B9" s="43"/>
      <c r="C9" s="44"/>
      <c r="D9" s="44"/>
      <c r="E9" s="44"/>
      <c r="F9" s="45">
        <v>37.76</v>
      </c>
      <c r="G9" s="45">
        <v>23.66</v>
      </c>
      <c r="H9" s="45">
        <v>14.06</v>
      </c>
      <c r="I9" s="46">
        <f>((+F9*F$7)+(G9*G$7)+(H9*H$7))/1</f>
        <v>20.335999999999999</v>
      </c>
      <c r="J9" s="44"/>
      <c r="K9" s="23"/>
      <c r="L9" s="26" t="s">
        <v>422</v>
      </c>
      <c r="M9" s="7">
        <v>8</v>
      </c>
      <c r="N9" s="37">
        <f t="shared" si="0"/>
        <v>0.92800000000000005</v>
      </c>
      <c r="S9" s="8"/>
    </row>
    <row r="10" spans="1:19" ht="15" x14ac:dyDescent="0.25">
      <c r="A10" s="9" t="s">
        <v>411</v>
      </c>
      <c r="B10" s="10">
        <v>1</v>
      </c>
      <c r="E10" s="8"/>
      <c r="F10" s="12">
        <v>34.71</v>
      </c>
      <c r="G10" s="12">
        <v>21.85</v>
      </c>
      <c r="H10" s="12">
        <v>13.39</v>
      </c>
      <c r="I10" s="11">
        <f t="shared" ref="I10:I47" si="1">((+F10*F$7)+(G10*G$7)+(H10*H$7))/1</f>
        <v>19.007600000000004</v>
      </c>
      <c r="J10" s="13">
        <f t="shared" ref="J10:J47" si="2">ROUND((+I10/I$9),3)</f>
        <v>0.93500000000000005</v>
      </c>
      <c r="K10" s="14"/>
      <c r="L10" s="26" t="s">
        <v>423</v>
      </c>
      <c r="M10" s="7">
        <v>9</v>
      </c>
      <c r="N10" s="37">
        <f t="shared" si="0"/>
        <v>0.94599999999999995</v>
      </c>
      <c r="S10" s="8"/>
    </row>
    <row r="11" spans="1:19" ht="15" x14ac:dyDescent="0.25">
      <c r="A11" s="9" t="s">
        <v>412</v>
      </c>
      <c r="B11" s="10">
        <v>2</v>
      </c>
      <c r="E11" s="8"/>
      <c r="F11" s="12">
        <v>34.32</v>
      </c>
      <c r="G11" s="12">
        <v>22.42</v>
      </c>
      <c r="H11" s="12">
        <v>12.81</v>
      </c>
      <c r="I11" s="11">
        <f t="shared" si="1"/>
        <v>18.6496</v>
      </c>
      <c r="J11" s="13">
        <f t="shared" si="2"/>
        <v>0.91700000000000004</v>
      </c>
      <c r="K11" s="14"/>
      <c r="L11" s="26" t="s">
        <v>424</v>
      </c>
      <c r="M11" s="7">
        <v>10</v>
      </c>
      <c r="N11" s="37">
        <f t="shared" si="0"/>
        <v>0.91700000000000004</v>
      </c>
      <c r="S11" s="8"/>
    </row>
    <row r="12" spans="1:19" ht="15" x14ac:dyDescent="0.25">
      <c r="A12" s="9" t="s">
        <v>413</v>
      </c>
      <c r="B12" s="10">
        <v>3</v>
      </c>
      <c r="E12" s="8"/>
      <c r="F12" s="12">
        <v>30.6</v>
      </c>
      <c r="G12" s="12">
        <v>22.48</v>
      </c>
      <c r="H12" s="12">
        <v>12.83</v>
      </c>
      <c r="I12" s="11">
        <f t="shared" si="1"/>
        <v>17.928000000000001</v>
      </c>
      <c r="J12" s="13">
        <f t="shared" si="2"/>
        <v>0.88200000000000001</v>
      </c>
      <c r="K12" s="14"/>
      <c r="L12" s="26" t="s">
        <v>426</v>
      </c>
      <c r="M12" s="7">
        <v>11</v>
      </c>
      <c r="N12" s="37">
        <f t="shared" si="0"/>
        <v>0.88200000000000001</v>
      </c>
      <c r="S12" s="8"/>
    </row>
    <row r="13" spans="1:19" ht="15" x14ac:dyDescent="0.25">
      <c r="A13" s="9" t="s">
        <v>425</v>
      </c>
      <c r="B13" s="10">
        <v>4</v>
      </c>
      <c r="E13" s="8"/>
      <c r="F13" s="12">
        <v>35.72</v>
      </c>
      <c r="G13" s="12">
        <v>22.61</v>
      </c>
      <c r="H13" s="12">
        <v>13.24</v>
      </c>
      <c r="I13" s="11">
        <f t="shared" si="1"/>
        <v>19.235199999999999</v>
      </c>
      <c r="J13" s="13">
        <f t="shared" si="2"/>
        <v>0.94599999999999995</v>
      </c>
      <c r="K13" s="14"/>
      <c r="L13" s="26" t="s">
        <v>427</v>
      </c>
      <c r="M13" s="7">
        <v>12</v>
      </c>
      <c r="N13" s="37">
        <f t="shared" si="0"/>
        <v>0.91700000000000004</v>
      </c>
      <c r="S13" s="8"/>
    </row>
    <row r="14" spans="1:19" ht="15" x14ac:dyDescent="0.25">
      <c r="A14" s="9" t="s">
        <v>417</v>
      </c>
      <c r="B14" s="10">
        <v>5</v>
      </c>
      <c r="E14" s="8"/>
      <c r="F14" s="12">
        <v>34.36</v>
      </c>
      <c r="G14" s="12">
        <v>21.38</v>
      </c>
      <c r="H14" s="12">
        <v>12.51</v>
      </c>
      <c r="I14" s="11">
        <f t="shared" si="1"/>
        <v>18.299199999999999</v>
      </c>
      <c r="J14" s="13">
        <f t="shared" si="2"/>
        <v>0.9</v>
      </c>
      <c r="K14" s="14"/>
      <c r="L14" s="26" t="s">
        <v>428</v>
      </c>
      <c r="M14" s="7">
        <v>13</v>
      </c>
      <c r="N14" s="37">
        <f t="shared" si="0"/>
        <v>0.93500000000000005</v>
      </c>
      <c r="S14" s="8"/>
    </row>
    <row r="15" spans="1:19" ht="15" x14ac:dyDescent="0.25">
      <c r="A15" s="9" t="s">
        <v>419</v>
      </c>
      <c r="B15" s="10">
        <v>6</v>
      </c>
      <c r="E15" s="8"/>
      <c r="F15" s="12">
        <v>41.08</v>
      </c>
      <c r="G15" s="12">
        <v>24.14</v>
      </c>
      <c r="H15" s="12">
        <v>13.9</v>
      </c>
      <c r="I15" s="11">
        <f t="shared" si="1"/>
        <v>20.974399999999999</v>
      </c>
      <c r="J15" s="13">
        <f t="shared" si="2"/>
        <v>1.0309999999999999</v>
      </c>
      <c r="K15" s="14"/>
      <c r="L15" s="26" t="s">
        <v>429</v>
      </c>
      <c r="M15" s="7">
        <v>14</v>
      </c>
      <c r="N15" s="37">
        <f t="shared" si="0"/>
        <v>0.96399999999999997</v>
      </c>
      <c r="S15" s="8"/>
    </row>
    <row r="16" spans="1:19" ht="15" x14ac:dyDescent="0.25">
      <c r="A16" s="9" t="s">
        <v>421</v>
      </c>
      <c r="B16" s="10">
        <v>7</v>
      </c>
      <c r="E16" s="8"/>
      <c r="F16" s="12">
        <v>34.32</v>
      </c>
      <c r="G16" s="12">
        <v>22.42</v>
      </c>
      <c r="H16" s="12">
        <v>12.81</v>
      </c>
      <c r="I16" s="11">
        <f t="shared" si="1"/>
        <v>18.6496</v>
      </c>
      <c r="J16" s="13">
        <f t="shared" si="2"/>
        <v>0.91700000000000004</v>
      </c>
      <c r="K16" s="14"/>
      <c r="L16" s="26" t="s">
        <v>430</v>
      </c>
      <c r="M16" s="7">
        <v>15</v>
      </c>
      <c r="N16" s="37">
        <f t="shared" si="0"/>
        <v>0.9</v>
      </c>
      <c r="S16" s="8"/>
    </row>
    <row r="17" spans="1:19" ht="15" x14ac:dyDescent="0.25">
      <c r="A17" s="9" t="s">
        <v>422</v>
      </c>
      <c r="B17" s="10">
        <v>8</v>
      </c>
      <c r="E17" s="8"/>
      <c r="F17" s="12">
        <v>36.51</v>
      </c>
      <c r="G17" s="12">
        <v>21.56</v>
      </c>
      <c r="H17" s="12">
        <v>12.7</v>
      </c>
      <c r="I17" s="11">
        <f t="shared" si="1"/>
        <v>18.8796</v>
      </c>
      <c r="J17" s="13">
        <f t="shared" si="2"/>
        <v>0.92800000000000005</v>
      </c>
      <c r="K17" s="14"/>
      <c r="L17" s="26" t="s">
        <v>432</v>
      </c>
      <c r="M17" s="7">
        <v>16</v>
      </c>
      <c r="N17" s="37">
        <f t="shared" si="0"/>
        <v>0.9</v>
      </c>
      <c r="S17" s="8"/>
    </row>
    <row r="18" spans="1:19" ht="15" x14ac:dyDescent="0.25">
      <c r="A18" s="9" t="s">
        <v>431</v>
      </c>
      <c r="B18" s="10">
        <v>9</v>
      </c>
      <c r="E18" s="8"/>
      <c r="F18" s="12">
        <v>35.72</v>
      </c>
      <c r="G18" s="12">
        <v>22.61</v>
      </c>
      <c r="H18" s="12">
        <v>13.24</v>
      </c>
      <c r="I18" s="11">
        <f t="shared" si="1"/>
        <v>19.235199999999999</v>
      </c>
      <c r="J18" s="13">
        <f t="shared" si="2"/>
        <v>0.94599999999999995</v>
      </c>
      <c r="K18" s="14"/>
      <c r="L18" s="26" t="s">
        <v>433</v>
      </c>
      <c r="M18" s="7">
        <v>17</v>
      </c>
      <c r="N18" s="37">
        <f t="shared" si="0"/>
        <v>1.0820000000000001</v>
      </c>
      <c r="S18" s="8"/>
    </row>
    <row r="19" spans="1:19" ht="15" x14ac:dyDescent="0.25">
      <c r="A19" s="9" t="s">
        <v>424</v>
      </c>
      <c r="B19" s="10">
        <v>10</v>
      </c>
      <c r="E19" s="8"/>
      <c r="F19" s="12">
        <v>34.32</v>
      </c>
      <c r="G19" s="12">
        <v>22.42</v>
      </c>
      <c r="H19" s="12">
        <v>12.81</v>
      </c>
      <c r="I19" s="11">
        <f t="shared" si="1"/>
        <v>18.6496</v>
      </c>
      <c r="J19" s="13">
        <f t="shared" si="2"/>
        <v>0.91700000000000004</v>
      </c>
      <c r="K19" s="14"/>
      <c r="L19" s="26" t="s">
        <v>434</v>
      </c>
      <c r="M19" s="7">
        <v>18</v>
      </c>
      <c r="N19" s="37">
        <f t="shared" si="0"/>
        <v>0.97399999999999998</v>
      </c>
      <c r="S19" s="8"/>
    </row>
    <row r="20" spans="1:19" ht="15" x14ac:dyDescent="0.25">
      <c r="A20" s="9" t="s">
        <v>426</v>
      </c>
      <c r="B20" s="10">
        <v>11</v>
      </c>
      <c r="E20" s="8"/>
      <c r="F20" s="12">
        <v>30.6</v>
      </c>
      <c r="G20" s="12">
        <v>22.48</v>
      </c>
      <c r="H20" s="12">
        <v>12.83</v>
      </c>
      <c r="I20" s="11">
        <f t="shared" si="1"/>
        <v>17.928000000000001</v>
      </c>
      <c r="J20" s="13">
        <f t="shared" si="2"/>
        <v>0.88200000000000001</v>
      </c>
      <c r="K20" s="14"/>
      <c r="L20" s="26" t="s">
        <v>435</v>
      </c>
      <c r="M20" s="7">
        <v>19</v>
      </c>
      <c r="N20" s="37">
        <f t="shared" si="0"/>
        <v>0.93500000000000005</v>
      </c>
      <c r="S20" s="8"/>
    </row>
    <row r="21" spans="1:19" ht="15" x14ac:dyDescent="0.25">
      <c r="A21" s="9" t="s">
        <v>427</v>
      </c>
      <c r="B21" s="10">
        <v>12</v>
      </c>
      <c r="E21" s="8"/>
      <c r="F21" s="12">
        <v>34.32</v>
      </c>
      <c r="G21" s="12">
        <v>22.42</v>
      </c>
      <c r="H21" s="12">
        <v>12.81</v>
      </c>
      <c r="I21" s="11">
        <f t="shared" si="1"/>
        <v>18.6496</v>
      </c>
      <c r="J21" s="13">
        <f t="shared" si="2"/>
        <v>0.91700000000000004</v>
      </c>
      <c r="K21" s="14"/>
      <c r="L21" s="26" t="s">
        <v>436</v>
      </c>
      <c r="M21" s="7">
        <v>20</v>
      </c>
      <c r="N21" s="37">
        <f t="shared" si="0"/>
        <v>0.93500000000000005</v>
      </c>
      <c r="S21" s="8"/>
    </row>
    <row r="22" spans="1:19" ht="15" x14ac:dyDescent="0.25">
      <c r="A22" s="9" t="s">
        <v>428</v>
      </c>
      <c r="B22" s="10">
        <v>13</v>
      </c>
      <c r="E22" s="8"/>
      <c r="F22" s="12">
        <v>34.71</v>
      </c>
      <c r="G22" s="12">
        <v>21.85</v>
      </c>
      <c r="H22" s="12">
        <v>13.39</v>
      </c>
      <c r="I22" s="11">
        <f t="shared" si="1"/>
        <v>19.007600000000004</v>
      </c>
      <c r="J22" s="13">
        <f t="shared" si="2"/>
        <v>0.93500000000000005</v>
      </c>
      <c r="K22" s="14"/>
      <c r="L22" s="26" t="s">
        <v>437</v>
      </c>
      <c r="M22" s="7">
        <v>21</v>
      </c>
      <c r="N22" s="37">
        <f t="shared" si="0"/>
        <v>0.96399999999999997</v>
      </c>
      <c r="S22" s="8"/>
    </row>
    <row r="23" spans="1:19" ht="15" x14ac:dyDescent="0.25">
      <c r="A23" s="9" t="s">
        <v>429</v>
      </c>
      <c r="B23" s="10">
        <v>14</v>
      </c>
      <c r="E23" s="8"/>
      <c r="F23" s="12">
        <v>33.729999999999997</v>
      </c>
      <c r="G23" s="12">
        <v>22.7</v>
      </c>
      <c r="H23" s="12">
        <v>14.41</v>
      </c>
      <c r="I23" s="11">
        <f t="shared" si="1"/>
        <v>19.6004</v>
      </c>
      <c r="J23" s="13">
        <f t="shared" si="2"/>
        <v>0.96399999999999997</v>
      </c>
      <c r="K23" s="14"/>
      <c r="L23" s="26" t="s">
        <v>438</v>
      </c>
      <c r="M23" s="7">
        <v>22</v>
      </c>
      <c r="N23" s="37">
        <f t="shared" si="0"/>
        <v>0.91700000000000004</v>
      </c>
      <c r="S23" s="8"/>
    </row>
    <row r="24" spans="1:19" ht="15" x14ac:dyDescent="0.25">
      <c r="A24" s="9" t="s">
        <v>430</v>
      </c>
      <c r="B24" s="10">
        <v>15</v>
      </c>
      <c r="E24" s="8"/>
      <c r="F24" s="12">
        <v>34.36</v>
      </c>
      <c r="G24" s="12">
        <v>21.38</v>
      </c>
      <c r="H24" s="12">
        <v>12.51</v>
      </c>
      <c r="I24" s="11">
        <f t="shared" si="1"/>
        <v>18.299199999999999</v>
      </c>
      <c r="J24" s="13">
        <f t="shared" si="2"/>
        <v>0.9</v>
      </c>
      <c r="K24" s="14"/>
      <c r="L24" s="26" t="s">
        <v>439</v>
      </c>
      <c r="M24" s="7">
        <v>23</v>
      </c>
      <c r="N24" s="37">
        <f t="shared" si="0"/>
        <v>0.96399999999999997</v>
      </c>
      <c r="S24" s="8"/>
    </row>
    <row r="25" spans="1:19" ht="15" x14ac:dyDescent="0.25">
      <c r="A25" s="9" t="s">
        <v>432</v>
      </c>
      <c r="B25" s="10">
        <v>16</v>
      </c>
      <c r="E25" s="8"/>
      <c r="F25" s="12">
        <v>34.36</v>
      </c>
      <c r="G25" s="12">
        <v>21.38</v>
      </c>
      <c r="H25" s="12">
        <v>12.51</v>
      </c>
      <c r="I25" s="11">
        <f t="shared" si="1"/>
        <v>18.299199999999999</v>
      </c>
      <c r="J25" s="13">
        <f t="shared" si="2"/>
        <v>0.9</v>
      </c>
      <c r="K25" s="14"/>
      <c r="L25" s="26" t="s">
        <v>440</v>
      </c>
      <c r="M25" s="7">
        <v>24</v>
      </c>
      <c r="N25" s="37">
        <f t="shared" si="0"/>
        <v>0.93500000000000005</v>
      </c>
      <c r="S25" s="8"/>
    </row>
    <row r="26" spans="1:19" ht="15" x14ac:dyDescent="0.25">
      <c r="A26" s="9" t="s">
        <v>433</v>
      </c>
      <c r="B26" s="10">
        <v>17</v>
      </c>
      <c r="E26" s="8"/>
      <c r="F26" s="12">
        <v>40.520000000000003</v>
      </c>
      <c r="G26" s="12">
        <v>25.95</v>
      </c>
      <c r="H26" s="12">
        <v>15.24</v>
      </c>
      <c r="I26" s="11">
        <f t="shared" si="1"/>
        <v>22.009599999999999</v>
      </c>
      <c r="J26" s="13">
        <f t="shared" si="2"/>
        <v>1.0820000000000001</v>
      </c>
      <c r="K26" s="14"/>
      <c r="L26" s="26" t="s">
        <v>441</v>
      </c>
      <c r="M26" s="7">
        <v>25</v>
      </c>
      <c r="N26" s="37">
        <f t="shared" si="0"/>
        <v>0.96399999999999997</v>
      </c>
      <c r="S26" s="8"/>
    </row>
    <row r="27" spans="1:19" ht="15" x14ac:dyDescent="0.25">
      <c r="A27" s="9" t="s">
        <v>434</v>
      </c>
      <c r="B27" s="10">
        <v>18</v>
      </c>
      <c r="E27" s="8"/>
      <c r="F27" s="12">
        <v>36.450000000000003</v>
      </c>
      <c r="G27" s="12">
        <v>22.83</v>
      </c>
      <c r="H27" s="12">
        <v>13.84</v>
      </c>
      <c r="I27" s="11">
        <f t="shared" si="1"/>
        <v>19.8004</v>
      </c>
      <c r="J27" s="13">
        <f t="shared" si="2"/>
        <v>0.97399999999999998</v>
      </c>
      <c r="K27" s="14"/>
      <c r="L27" s="26" t="s">
        <v>442</v>
      </c>
      <c r="M27" s="7">
        <v>26</v>
      </c>
      <c r="N27" s="37">
        <f t="shared" si="0"/>
        <v>0.91700000000000004</v>
      </c>
      <c r="S27" s="8"/>
    </row>
    <row r="28" spans="1:19" ht="15" x14ac:dyDescent="0.25">
      <c r="A28" s="9" t="s">
        <v>435</v>
      </c>
      <c r="B28" s="10">
        <v>19</v>
      </c>
      <c r="E28" s="8"/>
      <c r="F28" s="12">
        <v>34.71</v>
      </c>
      <c r="G28" s="12">
        <v>21.85</v>
      </c>
      <c r="H28" s="12">
        <v>13.39</v>
      </c>
      <c r="I28" s="11">
        <f t="shared" si="1"/>
        <v>19.007600000000004</v>
      </c>
      <c r="J28" s="13">
        <f t="shared" si="2"/>
        <v>0.93500000000000005</v>
      </c>
      <c r="K28" s="14"/>
      <c r="L28" s="26" t="s">
        <v>443</v>
      </c>
      <c r="M28" s="7">
        <v>27</v>
      </c>
      <c r="N28" s="37">
        <f t="shared" si="0"/>
        <v>0.99199999999999999</v>
      </c>
      <c r="S28" s="8"/>
    </row>
    <row r="29" spans="1:19" ht="15" x14ac:dyDescent="0.25">
      <c r="A29" s="9" t="s">
        <v>436</v>
      </c>
      <c r="B29" s="10">
        <v>20</v>
      </c>
      <c r="E29" s="8"/>
      <c r="F29" s="12">
        <v>34.71</v>
      </c>
      <c r="G29" s="12">
        <v>21.85</v>
      </c>
      <c r="H29" s="12">
        <v>13.39</v>
      </c>
      <c r="I29" s="11">
        <f t="shared" si="1"/>
        <v>19.007600000000004</v>
      </c>
      <c r="J29" s="13">
        <f t="shared" si="2"/>
        <v>0.93500000000000005</v>
      </c>
      <c r="K29" s="14"/>
      <c r="L29" s="26" t="s">
        <v>444</v>
      </c>
      <c r="M29" s="7">
        <v>28</v>
      </c>
      <c r="N29" s="37">
        <f t="shared" si="0"/>
        <v>0.9</v>
      </c>
      <c r="S29" s="8"/>
    </row>
    <row r="30" spans="1:19" ht="15" x14ac:dyDescent="0.25">
      <c r="A30" s="9" t="s">
        <v>437</v>
      </c>
      <c r="B30" s="10">
        <v>21</v>
      </c>
      <c r="E30" s="8"/>
      <c r="F30" s="12">
        <v>33.729999999999997</v>
      </c>
      <c r="G30" s="12">
        <v>22.7</v>
      </c>
      <c r="H30" s="12">
        <v>14.41</v>
      </c>
      <c r="I30" s="11">
        <f t="shared" si="1"/>
        <v>19.6004</v>
      </c>
      <c r="J30" s="13">
        <f t="shared" si="2"/>
        <v>0.96399999999999997</v>
      </c>
      <c r="K30" s="14"/>
      <c r="L30" s="26" t="s">
        <v>445</v>
      </c>
      <c r="M30" s="7">
        <v>29</v>
      </c>
      <c r="N30" s="37">
        <f t="shared" si="0"/>
        <v>0.96399999999999997</v>
      </c>
      <c r="S30" s="8"/>
    </row>
    <row r="31" spans="1:19" ht="15" x14ac:dyDescent="0.25">
      <c r="A31" s="9" t="s">
        <v>438</v>
      </c>
      <c r="B31" s="10">
        <v>22</v>
      </c>
      <c r="E31" s="8"/>
      <c r="F31" s="12">
        <v>34.32</v>
      </c>
      <c r="G31" s="12">
        <v>22.42</v>
      </c>
      <c r="H31" s="12">
        <v>12.81</v>
      </c>
      <c r="I31" s="11">
        <f t="shared" si="1"/>
        <v>18.6496</v>
      </c>
      <c r="J31" s="13">
        <f t="shared" si="2"/>
        <v>0.91700000000000004</v>
      </c>
      <c r="K31" s="14"/>
      <c r="L31" s="26" t="s">
        <v>446</v>
      </c>
      <c r="M31" s="7">
        <v>31</v>
      </c>
      <c r="N31" s="37">
        <f t="shared" si="0"/>
        <v>1.0820000000000001</v>
      </c>
      <c r="S31" s="8"/>
    </row>
    <row r="32" spans="1:19" ht="15" x14ac:dyDescent="0.25">
      <c r="A32" s="9" t="s">
        <v>439</v>
      </c>
      <c r="B32" s="10">
        <v>23</v>
      </c>
      <c r="E32" s="8"/>
      <c r="F32" s="12">
        <v>33.729999999999997</v>
      </c>
      <c r="G32" s="12">
        <v>22.7</v>
      </c>
      <c r="H32" s="12">
        <v>14.41</v>
      </c>
      <c r="I32" s="11">
        <f t="shared" si="1"/>
        <v>19.6004</v>
      </c>
      <c r="J32" s="13">
        <f t="shared" si="2"/>
        <v>0.96399999999999997</v>
      </c>
      <c r="K32" s="14"/>
      <c r="L32" s="26" t="s">
        <v>41</v>
      </c>
      <c r="M32" s="7">
        <v>32</v>
      </c>
      <c r="N32" s="37">
        <f t="shared" si="0"/>
        <v>0.91600000000000004</v>
      </c>
      <c r="S32" s="8"/>
    </row>
    <row r="33" spans="1:19" ht="15" x14ac:dyDescent="0.25">
      <c r="A33" s="9" t="s">
        <v>440</v>
      </c>
      <c r="B33" s="10">
        <v>24</v>
      </c>
      <c r="E33" s="8"/>
      <c r="F33" s="12">
        <v>34.71</v>
      </c>
      <c r="G33" s="12">
        <v>21.85</v>
      </c>
      <c r="H33" s="12">
        <v>13.39</v>
      </c>
      <c r="I33" s="11">
        <f t="shared" si="1"/>
        <v>19.007600000000004</v>
      </c>
      <c r="J33" s="13">
        <f t="shared" si="2"/>
        <v>0.93500000000000005</v>
      </c>
      <c r="K33" s="14"/>
      <c r="L33" s="26" t="s">
        <v>447</v>
      </c>
      <c r="M33" s="7">
        <v>33</v>
      </c>
      <c r="N33" s="37">
        <f t="shared" si="0"/>
        <v>0.91700000000000004</v>
      </c>
      <c r="S33" s="8"/>
    </row>
    <row r="34" spans="1:19" ht="15" x14ac:dyDescent="0.25">
      <c r="A34" s="9" t="s">
        <v>441</v>
      </c>
      <c r="B34" s="10">
        <v>25</v>
      </c>
      <c r="E34" s="8"/>
      <c r="F34" s="12">
        <v>33.729999999999997</v>
      </c>
      <c r="G34" s="12">
        <v>22.7</v>
      </c>
      <c r="H34" s="12">
        <v>14.41</v>
      </c>
      <c r="I34" s="11">
        <f t="shared" si="1"/>
        <v>19.6004</v>
      </c>
      <c r="J34" s="13">
        <f t="shared" si="2"/>
        <v>0.96399999999999997</v>
      </c>
      <c r="K34" s="14"/>
      <c r="L34" s="26" t="s">
        <v>448</v>
      </c>
      <c r="M34" s="7">
        <v>34</v>
      </c>
      <c r="N34" s="37">
        <f t="shared" si="0"/>
        <v>0.97899999999999998</v>
      </c>
      <c r="S34" s="8"/>
    </row>
    <row r="35" spans="1:19" ht="15" x14ac:dyDescent="0.25">
      <c r="A35" s="9" t="s">
        <v>442</v>
      </c>
      <c r="B35" s="10">
        <v>26</v>
      </c>
      <c r="E35" s="8"/>
      <c r="F35" s="12">
        <v>34.32</v>
      </c>
      <c r="G35" s="12">
        <v>22.42</v>
      </c>
      <c r="H35" s="12">
        <v>12.81</v>
      </c>
      <c r="I35" s="11">
        <f t="shared" si="1"/>
        <v>18.6496</v>
      </c>
      <c r="J35" s="13">
        <f t="shared" si="2"/>
        <v>0.91700000000000004</v>
      </c>
      <c r="K35" s="14"/>
      <c r="L35" s="26" t="s">
        <v>449</v>
      </c>
      <c r="M35" s="7">
        <v>35</v>
      </c>
      <c r="N35" s="37">
        <f t="shared" si="0"/>
        <v>0.96399999999999997</v>
      </c>
      <c r="S35" s="8"/>
    </row>
    <row r="36" spans="1:19" ht="15" x14ac:dyDescent="0.25">
      <c r="A36" s="9" t="s">
        <v>443</v>
      </c>
      <c r="B36" s="10">
        <v>27</v>
      </c>
      <c r="E36" s="8"/>
      <c r="F36" s="12">
        <v>37.270000000000003</v>
      </c>
      <c r="G36" s="12">
        <v>23.25</v>
      </c>
      <c r="H36" s="12">
        <v>14.06</v>
      </c>
      <c r="I36" s="11">
        <f t="shared" si="1"/>
        <v>20.172400000000003</v>
      </c>
      <c r="J36" s="13">
        <f t="shared" si="2"/>
        <v>0.99199999999999999</v>
      </c>
      <c r="K36" s="14"/>
      <c r="L36" s="26" t="s">
        <v>450</v>
      </c>
      <c r="M36" s="7">
        <v>36</v>
      </c>
      <c r="N36" s="37">
        <f t="shared" si="0"/>
        <v>0.91700000000000004</v>
      </c>
      <c r="S36" s="8"/>
    </row>
    <row r="37" spans="1:19" ht="15" x14ac:dyDescent="0.25">
      <c r="A37" s="9" t="s">
        <v>444</v>
      </c>
      <c r="B37" s="10">
        <v>28</v>
      </c>
      <c r="E37" s="8"/>
      <c r="F37" s="12">
        <v>34.36</v>
      </c>
      <c r="G37" s="12">
        <v>21.38</v>
      </c>
      <c r="H37" s="12">
        <v>12.51</v>
      </c>
      <c r="I37" s="11">
        <f t="shared" si="1"/>
        <v>18.299199999999999</v>
      </c>
      <c r="J37" s="13">
        <f t="shared" si="2"/>
        <v>0.9</v>
      </c>
      <c r="K37" s="14"/>
      <c r="L37" s="26" t="s">
        <v>451</v>
      </c>
      <c r="M37" s="7">
        <v>37</v>
      </c>
      <c r="N37" s="37">
        <f t="shared" si="0"/>
        <v>0.98</v>
      </c>
      <c r="S37" s="8"/>
    </row>
    <row r="38" spans="1:19" ht="15" x14ac:dyDescent="0.25">
      <c r="A38" s="9" t="s">
        <v>445</v>
      </c>
      <c r="B38" s="10">
        <v>29</v>
      </c>
      <c r="E38" s="8"/>
      <c r="F38" s="12">
        <v>36.03</v>
      </c>
      <c r="G38" s="12">
        <v>21.72</v>
      </c>
      <c r="H38" s="12">
        <v>13.94</v>
      </c>
      <c r="I38" s="11">
        <f t="shared" si="1"/>
        <v>19.602800000000002</v>
      </c>
      <c r="J38" s="13">
        <f t="shared" si="2"/>
        <v>0.96399999999999997</v>
      </c>
      <c r="K38" s="14"/>
      <c r="L38" s="26" t="s">
        <v>452</v>
      </c>
      <c r="M38" s="7">
        <v>38</v>
      </c>
      <c r="N38" s="37">
        <f t="shared" si="0"/>
        <v>0.91700000000000004</v>
      </c>
      <c r="S38" s="8"/>
    </row>
    <row r="39" spans="1:19" ht="15.75" thickBot="1" x14ac:dyDescent="0.3">
      <c r="A39" s="9" t="s">
        <v>446</v>
      </c>
      <c r="B39" s="10">
        <v>31</v>
      </c>
      <c r="E39" s="8"/>
      <c r="F39" s="12">
        <v>40.520000000000003</v>
      </c>
      <c r="G39" s="12">
        <v>25.95</v>
      </c>
      <c r="H39" s="12">
        <v>15.24</v>
      </c>
      <c r="I39" s="11">
        <f t="shared" si="1"/>
        <v>22.009599999999999</v>
      </c>
      <c r="J39" s="13">
        <f t="shared" si="2"/>
        <v>1.0820000000000001</v>
      </c>
      <c r="K39" s="14"/>
      <c r="L39" s="27" t="s">
        <v>38</v>
      </c>
      <c r="M39" s="28">
        <v>39</v>
      </c>
      <c r="N39" s="39">
        <f t="shared" si="0"/>
        <v>0.86099999999999999</v>
      </c>
      <c r="S39" s="8"/>
    </row>
    <row r="40" spans="1:19" ht="15" x14ac:dyDescent="0.25">
      <c r="A40" s="9" t="s">
        <v>41</v>
      </c>
      <c r="B40" s="10">
        <v>32</v>
      </c>
      <c r="E40" s="8"/>
      <c r="F40" s="12">
        <v>35.14</v>
      </c>
      <c r="G40" s="12">
        <v>21.72</v>
      </c>
      <c r="H40" s="12">
        <v>12.71</v>
      </c>
      <c r="I40" s="11">
        <f t="shared" si="1"/>
        <v>18.637599999999999</v>
      </c>
      <c r="J40" s="13">
        <f t="shared" si="2"/>
        <v>0.91600000000000004</v>
      </c>
      <c r="K40" s="14"/>
    </row>
    <row r="41" spans="1:19" ht="15" x14ac:dyDescent="0.25">
      <c r="A41" s="9" t="s">
        <v>447</v>
      </c>
      <c r="B41" s="10">
        <v>33</v>
      </c>
      <c r="E41" s="8"/>
      <c r="F41" s="12">
        <v>34.32</v>
      </c>
      <c r="G41" s="12">
        <v>22.42</v>
      </c>
      <c r="H41" s="12">
        <v>12.81</v>
      </c>
      <c r="I41" s="11">
        <f t="shared" si="1"/>
        <v>18.6496</v>
      </c>
      <c r="J41" s="13">
        <f t="shared" si="2"/>
        <v>0.91700000000000004</v>
      </c>
      <c r="K41" s="14"/>
    </row>
    <row r="42" spans="1:19" ht="15" x14ac:dyDescent="0.25">
      <c r="A42" s="9" t="s">
        <v>448</v>
      </c>
      <c r="B42" s="10">
        <v>34</v>
      </c>
      <c r="E42" s="8"/>
      <c r="F42" s="12">
        <v>38.42</v>
      </c>
      <c r="G42" s="12">
        <v>22.85</v>
      </c>
      <c r="H42" s="12">
        <v>13.4</v>
      </c>
      <c r="I42" s="11">
        <f t="shared" si="1"/>
        <v>19.916000000000004</v>
      </c>
      <c r="J42" s="13">
        <f t="shared" si="2"/>
        <v>0.97899999999999998</v>
      </c>
      <c r="K42" s="14"/>
    </row>
    <row r="43" spans="1:19" ht="15" x14ac:dyDescent="0.25">
      <c r="A43" s="9" t="s">
        <v>449</v>
      </c>
      <c r="B43" s="10">
        <v>35</v>
      </c>
      <c r="E43" s="8"/>
      <c r="F43" s="12">
        <v>33.729999999999997</v>
      </c>
      <c r="G43" s="12">
        <v>22.7</v>
      </c>
      <c r="H43" s="12">
        <v>14.41</v>
      </c>
      <c r="I43" s="11">
        <f t="shared" si="1"/>
        <v>19.6004</v>
      </c>
      <c r="J43" s="13">
        <f t="shared" si="2"/>
        <v>0.96399999999999997</v>
      </c>
      <c r="K43" s="14"/>
    </row>
    <row r="44" spans="1:19" ht="15" x14ac:dyDescent="0.25">
      <c r="A44" s="9" t="s">
        <v>450</v>
      </c>
      <c r="B44" s="10">
        <v>36</v>
      </c>
      <c r="E44" s="8"/>
      <c r="F44" s="12">
        <v>34.32</v>
      </c>
      <c r="G44" s="12">
        <v>22.42</v>
      </c>
      <c r="H44" s="12">
        <v>12.81</v>
      </c>
      <c r="I44" s="11">
        <f t="shared" si="1"/>
        <v>18.6496</v>
      </c>
      <c r="J44" s="13">
        <f t="shared" si="2"/>
        <v>0.91700000000000004</v>
      </c>
      <c r="K44" s="14"/>
    </row>
    <row r="45" spans="1:19" ht="15" x14ac:dyDescent="0.25">
      <c r="A45" s="9" t="s">
        <v>451</v>
      </c>
      <c r="B45" s="10">
        <v>37</v>
      </c>
      <c r="E45" s="8"/>
      <c r="F45" s="12">
        <v>37.28</v>
      </c>
      <c r="G45" s="12">
        <v>20.93</v>
      </c>
      <c r="H45" s="12">
        <v>14.27</v>
      </c>
      <c r="I45" s="11">
        <f t="shared" si="1"/>
        <v>19.9376</v>
      </c>
      <c r="J45" s="13">
        <f t="shared" si="2"/>
        <v>0.98</v>
      </c>
      <c r="K45" s="14"/>
    </row>
    <row r="46" spans="1:19" ht="15" x14ac:dyDescent="0.25">
      <c r="A46" s="9" t="s">
        <v>452</v>
      </c>
      <c r="B46" s="10">
        <v>38</v>
      </c>
      <c r="E46" s="8"/>
      <c r="F46" s="12">
        <v>34.32</v>
      </c>
      <c r="G46" s="12">
        <v>22.42</v>
      </c>
      <c r="H46" s="12">
        <v>12.81</v>
      </c>
      <c r="I46" s="11">
        <f t="shared" si="1"/>
        <v>18.6496</v>
      </c>
      <c r="J46" s="13">
        <f t="shared" si="2"/>
        <v>0.91700000000000004</v>
      </c>
      <c r="K46" s="14"/>
    </row>
    <row r="47" spans="1:19" ht="15" x14ac:dyDescent="0.25">
      <c r="A47" s="9" t="s">
        <v>38</v>
      </c>
      <c r="B47" s="10">
        <v>39</v>
      </c>
      <c r="E47" s="8"/>
      <c r="F47" s="12">
        <v>31.27</v>
      </c>
      <c r="G47" s="12">
        <v>21.36</v>
      </c>
      <c r="H47" s="12">
        <v>12.26</v>
      </c>
      <c r="I47" s="11">
        <f t="shared" si="1"/>
        <v>17.518000000000001</v>
      </c>
      <c r="J47" s="13">
        <f t="shared" si="2"/>
        <v>0.86099999999999999</v>
      </c>
      <c r="K47" s="14"/>
    </row>
    <row r="48" spans="1:19" x14ac:dyDescent="0.2">
      <c r="A48" s="9"/>
    </row>
    <row r="49" spans="1:1" x14ac:dyDescent="0.2">
      <c r="A49" s="10" t="s">
        <v>453</v>
      </c>
    </row>
    <row r="50" spans="1:1" ht="22.5" x14ac:dyDescent="0.2">
      <c r="A50" s="18" t="s">
        <v>454</v>
      </c>
    </row>
    <row r="51" spans="1:1" x14ac:dyDescent="0.2">
      <c r="A51" s="19" t="s">
        <v>455</v>
      </c>
    </row>
    <row r="52" spans="1:1" x14ac:dyDescent="0.2">
      <c r="A52" s="20" t="s">
        <v>456</v>
      </c>
    </row>
    <row r="53" spans="1:1" x14ac:dyDescent="0.2">
      <c r="A53" s="20" t="s">
        <v>457</v>
      </c>
    </row>
    <row r="54" spans="1:1" x14ac:dyDescent="0.2">
      <c r="A54" s="20" t="s">
        <v>458</v>
      </c>
    </row>
    <row r="55" spans="1:1" x14ac:dyDescent="0.2">
      <c r="A55" s="20" t="s">
        <v>459</v>
      </c>
    </row>
    <row r="56" spans="1:1" x14ac:dyDescent="0.2">
      <c r="A56" s="20" t="s">
        <v>460</v>
      </c>
    </row>
    <row r="57" spans="1:1" x14ac:dyDescent="0.2">
      <c r="A57" s="20" t="s">
        <v>461</v>
      </c>
    </row>
    <row r="58" spans="1:1" x14ac:dyDescent="0.2">
      <c r="A58" s="20" t="s">
        <v>462</v>
      </c>
    </row>
    <row r="59" spans="1:1" x14ac:dyDescent="0.2">
      <c r="A59" s="20" t="s">
        <v>463</v>
      </c>
    </row>
    <row r="60" spans="1:1" x14ac:dyDescent="0.2">
      <c r="A60" s="20" t="s">
        <v>464</v>
      </c>
    </row>
    <row r="61" spans="1:1" x14ac:dyDescent="0.2">
      <c r="A61" s="20" t="s">
        <v>465</v>
      </c>
    </row>
    <row r="62" spans="1:1" x14ac:dyDescent="0.2">
      <c r="A62" s="20" t="s">
        <v>466</v>
      </c>
    </row>
    <row r="63" spans="1:1" x14ac:dyDescent="0.2">
      <c r="A63" s="20" t="s">
        <v>467</v>
      </c>
    </row>
    <row r="64" spans="1:1" x14ac:dyDescent="0.2">
      <c r="A64" s="20" t="s">
        <v>468</v>
      </c>
    </row>
    <row r="65" spans="1:1" x14ac:dyDescent="0.2">
      <c r="A65" s="20" t="s">
        <v>469</v>
      </c>
    </row>
    <row r="66" spans="1:1" x14ac:dyDescent="0.2">
      <c r="A66" s="20" t="s">
        <v>470</v>
      </c>
    </row>
    <row r="67" spans="1:1" x14ac:dyDescent="0.2">
      <c r="A67" s="20" t="s">
        <v>471</v>
      </c>
    </row>
    <row r="68" spans="1:1" x14ac:dyDescent="0.2">
      <c r="A68" s="20" t="s">
        <v>472</v>
      </c>
    </row>
    <row r="69" spans="1:1" x14ac:dyDescent="0.2">
      <c r="A69" s="20" t="s">
        <v>473</v>
      </c>
    </row>
  </sheetData>
  <hyperlinks>
    <hyperlink ref="A53" r:id="rId1" display="http://www.bls.gov/oes/current/oes_14740.htm"/>
    <hyperlink ref="A54" r:id="rId2" display="http://www.bls.gov/oes/current/oes_28420.htm"/>
    <hyperlink ref="A55" r:id="rId3" display="http://www.bls.gov/oes/current/oes_30300.htm"/>
    <hyperlink ref="A56" r:id="rId4" display="http://www.bls.gov/oes/current/oes_31020.htm"/>
    <hyperlink ref="A57" r:id="rId5" display="http://www.bls.gov/oes/current/oes_34580.htm"/>
    <hyperlink ref="A58" r:id="rId6" display="http://www.bls.gov/oes/current/oes_36500.htm"/>
    <hyperlink ref="A59" r:id="rId7" display="http://www.bls.gov/oes/current/oes_38900.htm"/>
    <hyperlink ref="A60" r:id="rId8" display="http://www.bls.gov/oes/current/oes_42660.htm"/>
    <hyperlink ref="A61" r:id="rId9" display="http://www.bls.gov/oes/current/oes_42644.htm"/>
    <hyperlink ref="A62" r:id="rId10" display="http://www.bls.gov/oes/current/oes_45104.htm"/>
    <hyperlink ref="A63" r:id="rId11" display="http://www.bls.gov/oes/current/oes_44060.htm"/>
    <hyperlink ref="A64" r:id="rId12" display="http://www.bls.gov/oes/current/oes_48300.htm"/>
    <hyperlink ref="A65" r:id="rId13" display="http://www.bls.gov/oes/current/oes_49420.htm"/>
    <hyperlink ref="A66" r:id="rId14" display="http://www.bls.gov/oes/current/oes_5300001.htm"/>
    <hyperlink ref="A67" r:id="rId15" display="http://www.bls.gov/oes/current/oes_5300002.htm"/>
    <hyperlink ref="A68" r:id="rId16" display="http://www.bls.gov/oes/current/oes_5300003.htm"/>
    <hyperlink ref="A69" r:id="rId17" display="http://www.bls.gov/oes/current/oes_5300004.htm"/>
    <hyperlink ref="A52" r:id="rId18" display="http://www.bls.gov/oes/current/oes_13380.htm"/>
    <hyperlink ref="A51" r:id="rId19" display="http://www.bls.gov/oes/current/oes_wa.htm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FMR RS MEANS REGIONAL ADJ</vt:lpstr>
      <vt:lpstr>DC BUwagepercent</vt:lpstr>
      <vt:lpstr>DC BUwage Indexs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(DSHS/ALTSA/MSD)</dc:creator>
  <cp:lastModifiedBy>Hills, Tiffany (DSHS/ALTSA/MSD-Rates)</cp:lastModifiedBy>
  <dcterms:created xsi:type="dcterms:W3CDTF">2016-07-25T16:53:25Z</dcterms:created>
  <dcterms:modified xsi:type="dcterms:W3CDTF">2018-01-04T21:26:36Z</dcterms:modified>
</cp:coreProperties>
</file>