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2021-04\Appendices\"/>
    </mc:Choice>
  </mc:AlternateContent>
  <bookViews>
    <workbookView xWindow="0" yWindow="0" windowWidth="29010" windowHeight="12510" tabRatio="891"/>
  </bookViews>
  <sheets>
    <sheet name="Mar2021 In-Jail Fines Summary" sheetId="4" r:id="rId1"/>
    <sheet name="Mar2021 In-Jail Fines Cases" sheetId="6" r:id="rId2"/>
  </sheets>
  <definedNames>
    <definedName name="_xlnm._FilterDatabase" localSheetId="1" hidden="1">'Mar2021 In-Jail Fines Cases'!$A$2:$R$2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 i="4" l="1"/>
  <c r="F8" i="4" s="1"/>
  <c r="E7" i="4"/>
  <c r="F7" i="4" s="1"/>
  <c r="C8" i="4"/>
  <c r="C7" i="4"/>
  <c r="G8" i="4" l="1"/>
  <c r="G7" i="4"/>
  <c r="E9" i="4"/>
  <c r="F9" i="4" s="1"/>
  <c r="D8" i="4"/>
  <c r="H8" i="4" s="1"/>
  <c r="D7" i="4"/>
  <c r="C9" i="4"/>
  <c r="G9" i="4" l="1"/>
  <c r="H7" i="4"/>
  <c r="D9" i="4"/>
  <c r="H9" i="4" s="1"/>
</calcChain>
</file>

<file path=xl/sharedStrings.xml><?xml version="1.0" encoding="utf-8"?>
<sst xmlns="http://schemas.openxmlformats.org/spreadsheetml/2006/main" count="150" uniqueCount="65">
  <si>
    <t>STATUS START DATE</t>
  </si>
  <si>
    <t>COURT DUE DATE</t>
  </si>
  <si>
    <t xml:space="preserve"> </t>
  </si>
  <si>
    <t xml:space="preserve">JAIL EVALUATION TRUEBLOOD FINES ON THIS DATE : </t>
  </si>
  <si>
    <t>HOSPITAL</t>
  </si>
  <si>
    <t>OFFENDER TYPE</t>
  </si>
  <si>
    <t>COURT NAME</t>
  </si>
  <si>
    <t>LEGAL AUTHORITY</t>
  </si>
  <si>
    <t>COURT ORDER RECEIVED DATE (COR)</t>
  </si>
  <si>
    <t>COURT ORDER SIGNED DATE (COS)</t>
  </si>
  <si>
    <t>COUNTY</t>
  </si>
  <si>
    <t>TOTAL</t>
  </si>
  <si>
    <t>$750 FINES</t>
  </si>
  <si>
    <t>$1,500 FINES</t>
  </si>
  <si>
    <t>TOTALS</t>
  </si>
  <si>
    <t>IN-JAIL EVALUATIONS</t>
  </si>
  <si>
    <t>DOLLARS</t>
  </si>
  <si>
    <t>SITE</t>
  </si>
  <si>
    <t># Days @ Tier $750</t>
  </si>
  <si>
    <t># Days @ Tier $1500</t>
  </si>
  <si>
    <t>Amount of $750 Fines</t>
  </si>
  <si>
    <t>Amount of $1,500 Fines</t>
  </si>
  <si>
    <r>
      <t># OF CASES</t>
    </r>
    <r>
      <rPr>
        <vertAlign val="superscript"/>
        <sz val="11"/>
        <color rgb="FF000000"/>
        <rFont val="Calibri"/>
        <family val="2"/>
      </rPr>
      <t>3</t>
    </r>
  </si>
  <si>
    <t>STATE HOSPITAL TOTAL</t>
  </si>
  <si>
    <t>COURT ORDER ID</t>
  </si>
  <si>
    <t>Data Source: BHA Forensic Data System</t>
  </si>
  <si>
    <t>WESTERN STATE HOSPITAL</t>
  </si>
  <si>
    <t>EASTERN STATE HOSPITAL</t>
  </si>
  <si>
    <t>SPAN BEGIN DATE</t>
  </si>
  <si>
    <t>SPAN END DATE</t>
  </si>
  <si>
    <t>END DATE Span end date or end of report month</t>
  </si>
  <si>
    <t>DSHS Research and Data Analysis</t>
  </si>
  <si>
    <r>
      <rPr>
        <u/>
        <sz val="10"/>
        <color theme="1"/>
        <rFont val="Calibri"/>
        <family val="2"/>
        <scheme val="minor"/>
      </rPr>
      <t>Data Notes</t>
    </r>
    <r>
      <rPr>
        <sz val="10"/>
        <color theme="1"/>
        <rFont val="Calibri"/>
        <family val="2"/>
        <scheme val="minor"/>
      </rPr>
      <t xml:space="preserve">:
</t>
    </r>
    <r>
      <rPr>
        <vertAlign val="superscript"/>
        <sz val="10"/>
        <color theme="1"/>
        <rFont val="Calibri"/>
        <family val="2"/>
        <scheme val="minor"/>
      </rPr>
      <t>1</t>
    </r>
    <r>
      <rPr>
        <sz val="10"/>
        <color theme="1"/>
        <rFont val="Calibri"/>
        <family val="2"/>
        <scheme val="minor"/>
      </rPr>
      <t xml:space="preserve"> Fines calculated and summarized based on the order, Dkt. # 506, filed on 10/19/2017 in response to plaintiffs' second motion for civil contempt of court-ordered in-jail evaluation deadlines, Dkt. # 427. The order states: “DSHS shall pay a fine for each day spent waiting in-jail beyond the shorter of a) fourteen days from their receipt of the  court order for in-jail competency evaluation, or b) twenty-one days from the date the court order for in-jail competency evaluation was signed”.
</t>
    </r>
    <r>
      <rPr>
        <vertAlign val="superscript"/>
        <sz val="10"/>
        <color theme="1"/>
        <rFont val="Calibri"/>
        <family val="2"/>
        <scheme val="minor"/>
      </rPr>
      <t>2</t>
    </r>
    <r>
      <rPr>
        <sz val="10"/>
        <color theme="1"/>
        <rFont val="Calibri"/>
        <family val="2"/>
        <scheme val="minor"/>
      </rPr>
      <t xml:space="preserve"> Fines calculated are based on the data in the Forensic Data System as of the third business day of the month the report is produced.
</t>
    </r>
    <r>
      <rPr>
        <vertAlign val="superscript"/>
        <sz val="10"/>
        <color theme="1"/>
        <rFont val="Calibri"/>
        <family val="2"/>
        <scheme val="minor"/>
      </rPr>
      <t>3</t>
    </r>
    <r>
      <rPr>
        <sz val="10"/>
        <color theme="1"/>
        <rFont val="Calibri"/>
        <family val="2"/>
        <scheme val="minor"/>
      </rPr>
      <t xml:space="preserve"> # of CASES: These are duplicated number of defendants in the reporting time period. Fines are calculated daily based on the number of defendants on the waitlist waiting in jail for services for more than 14 days.  A defendant may be on the waitlist for more than 14 days on multiple days.  In this situation, the defendant is counted multiple times when cases are summarized. Therefore, number of cases in this report represent the number of person-days for which fines are assessed.
</t>
    </r>
    <r>
      <rPr>
        <vertAlign val="superscript"/>
        <sz val="10"/>
        <color theme="1"/>
        <rFont val="Calibri"/>
        <family val="2"/>
        <scheme val="minor"/>
      </rPr>
      <t/>
    </r>
  </si>
  <si>
    <t>ESH</t>
  </si>
  <si>
    <t>NULL</t>
  </si>
  <si>
    <t>Misdemeanor</t>
  </si>
  <si>
    <t>Outpatient</t>
  </si>
  <si>
    <t>Yakima</t>
  </si>
  <si>
    <t>Felony</t>
  </si>
  <si>
    <t>Spokane County Superior Court</t>
  </si>
  <si>
    <t>Spokane</t>
  </si>
  <si>
    <t>WSH</t>
  </si>
  <si>
    <t>Thurston County Superior Court</t>
  </si>
  <si>
    <t>Thurston</t>
  </si>
  <si>
    <t>King County Superior Court</t>
  </si>
  <si>
    <t>King</t>
  </si>
  <si>
    <t>Yakima County Superior Court</t>
  </si>
  <si>
    <t>Date: 04/05/2021</t>
  </si>
  <si>
    <t>Report Title: Jail-based Competency Evaluation Fines Summary for 03/01/2021 to 03/31/2021</t>
  </si>
  <si>
    <r>
      <t>MARCH 2021 IN-JAIL FINES SUMMARY</t>
    </r>
    <r>
      <rPr>
        <b/>
        <vertAlign val="superscript"/>
        <sz val="14"/>
        <color theme="1"/>
        <rFont val="Calibri"/>
        <family val="2"/>
      </rPr>
      <t>1,2</t>
    </r>
  </si>
  <si>
    <t>Yakima County Municipal Court- Yakima</t>
  </si>
  <si>
    <t>Yakima County Municipal Court - Sunnyside</t>
  </si>
  <si>
    <t>OP Eval for an IP Order</t>
  </si>
  <si>
    <t>Kittitas County District Court - Lower Kittitas</t>
  </si>
  <si>
    <t>Kittitas</t>
  </si>
  <si>
    <t>Kitsap County Superior Court</t>
  </si>
  <si>
    <t>Kitsap</t>
  </si>
  <si>
    <t>Klickitat County District Court - East Klickitat</t>
  </si>
  <si>
    <t>Klickitat</t>
  </si>
  <si>
    <t>Clark County Superior Court</t>
  </si>
  <si>
    <t>Clark</t>
  </si>
  <si>
    <t>Felony C</t>
  </si>
  <si>
    <t>Lincoln County Superior Court</t>
  </si>
  <si>
    <t>Lincoln</t>
  </si>
  <si>
    <t>03/01/2021 - 03/31/2021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</si>
</sst>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_);\(&quot;$&quot;#,##0\)"/>
    <numFmt numFmtId="44" formatCode="_(&quot;$&quot;* #,##0.00_);_(&quot;$&quot;* \(#,##0.00\);_(&quot;$&quot;* &quot;-&quot;??_);_(@_)"/>
    <numFmt numFmtId="164" formatCode="&quot;$&quot;#,##0"/>
  </numFmts>
  <fonts count="26"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b/>
      <sz val="20"/>
      <color theme="0"/>
      <name val="Calibri"/>
      <family val="2"/>
      <scheme val="minor"/>
    </font>
    <font>
      <b/>
      <sz val="8"/>
      <color theme="0"/>
      <name val="Calibri"/>
      <family val="2"/>
      <scheme val="minor"/>
    </font>
    <font>
      <b/>
      <sz val="14"/>
      <color theme="0"/>
      <name val="Calibri"/>
      <family val="2"/>
      <scheme val="minor"/>
    </font>
    <font>
      <b/>
      <sz val="18"/>
      <color theme="0"/>
      <name val="Calibri"/>
      <family val="2"/>
      <scheme val="minor"/>
    </font>
    <font>
      <b/>
      <sz val="11"/>
      <color indexed="9"/>
      <name val="Calibri"/>
      <family val="2"/>
      <scheme val="minor"/>
    </font>
    <font>
      <b/>
      <sz val="12"/>
      <color theme="0"/>
      <name val="Calibri"/>
      <family val="2"/>
      <scheme val="minor"/>
    </font>
    <font>
      <b/>
      <sz val="14"/>
      <color theme="6" tint="-0.499984740745262"/>
      <name val="Calibri"/>
      <family val="2"/>
      <scheme val="minor"/>
    </font>
    <font>
      <sz val="10"/>
      <color theme="1"/>
      <name val="Calibri"/>
      <family val="2"/>
      <scheme val="minor"/>
    </font>
    <font>
      <sz val="12"/>
      <color rgb="FF000000"/>
      <name val="Calibri"/>
      <family val="2"/>
    </font>
    <font>
      <b/>
      <sz val="11"/>
      <color rgb="FF000000"/>
      <name val="Calibri"/>
      <family val="2"/>
    </font>
    <font>
      <sz val="11"/>
      <name val="Calibri"/>
      <family val="2"/>
    </font>
    <font>
      <sz val="11"/>
      <color rgb="FF000000"/>
      <name val="Calibri"/>
      <family val="2"/>
    </font>
    <font>
      <u/>
      <sz val="10"/>
      <color theme="1"/>
      <name val="Calibri"/>
      <family val="2"/>
      <scheme val="minor"/>
    </font>
    <font>
      <sz val="10"/>
      <color rgb="FF000000"/>
      <name val="Calibri"/>
      <family val="2"/>
    </font>
    <font>
      <b/>
      <sz val="12"/>
      <name val="Calibri"/>
      <family val="2"/>
      <scheme val="minor"/>
    </font>
    <font>
      <sz val="11"/>
      <name val="Calibri"/>
      <family val="2"/>
      <scheme val="minor"/>
    </font>
    <font>
      <vertAlign val="superscript"/>
      <sz val="10"/>
      <color theme="1"/>
      <name val="Calibri"/>
      <family val="2"/>
      <scheme val="minor"/>
    </font>
    <font>
      <sz val="9"/>
      <color theme="1"/>
      <name val="Calibri"/>
      <family val="2"/>
      <scheme val="minor"/>
    </font>
    <font>
      <b/>
      <sz val="14"/>
      <color theme="1"/>
      <name val="Calibri"/>
      <family val="2"/>
    </font>
    <font>
      <b/>
      <vertAlign val="superscript"/>
      <sz val="14"/>
      <color theme="1"/>
      <name val="Calibri"/>
      <family val="2"/>
    </font>
    <font>
      <vertAlign val="superscript"/>
      <sz val="11"/>
      <color rgb="FF000000"/>
      <name val="Calibri"/>
      <family val="2"/>
    </font>
    <font>
      <i/>
      <sz val="10"/>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6" tint="-0.499984740745262"/>
        <bgColor indexed="64"/>
      </patternFill>
    </fill>
    <fill>
      <patternFill patternType="solid">
        <fgColor theme="0"/>
        <bgColor indexed="64"/>
      </patternFill>
    </fill>
    <fill>
      <patternFill patternType="solid">
        <fgColor rgb="FFD8D8D8"/>
        <bgColor rgb="FFD8D8D8"/>
      </patternFill>
    </fill>
  </fills>
  <borders count="38">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style="medium">
        <color indexed="64"/>
      </right>
      <top style="medium">
        <color rgb="FF000000"/>
      </top>
      <bottom style="medium">
        <color rgb="FF000000"/>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thin">
        <color rgb="FF000000"/>
      </left>
      <right/>
      <top style="medium">
        <color rgb="FF000000"/>
      </top>
      <bottom/>
      <diagonal/>
    </border>
    <border>
      <left style="thin">
        <color rgb="FF000000"/>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medium">
        <color rgb="FF000000"/>
      </right>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medium">
        <color rgb="FF000000"/>
      </bottom>
      <diagonal/>
    </border>
    <border>
      <left style="medium">
        <color rgb="FF000000"/>
      </left>
      <right/>
      <top style="medium">
        <color rgb="FF000000"/>
      </top>
      <bottom style="medium">
        <color rgb="FF000000"/>
      </bottom>
      <diagonal/>
    </border>
    <border>
      <left style="medium">
        <color indexed="64"/>
      </left>
      <right style="medium">
        <color rgb="FF000000"/>
      </right>
      <top style="medium">
        <color indexed="64"/>
      </top>
      <bottom style="medium">
        <color rgb="FF000000"/>
      </bottom>
      <diagonal/>
    </border>
    <border>
      <left style="medium">
        <color rgb="FF000000"/>
      </left>
      <right style="medium">
        <color indexed="64"/>
      </right>
      <top style="medium">
        <color indexed="64"/>
      </top>
      <bottom style="medium">
        <color rgb="FF000000"/>
      </bottom>
      <diagonal/>
    </border>
    <border>
      <left style="medium">
        <color indexed="64"/>
      </left>
      <right style="medium">
        <color rgb="FF000000"/>
      </right>
      <top style="medium">
        <color rgb="FF000000"/>
      </top>
      <bottom style="medium">
        <color rgb="FF000000"/>
      </bottom>
      <diagonal/>
    </border>
    <border>
      <left style="thin">
        <color rgb="FF000000"/>
      </left>
      <right style="medium">
        <color indexed="64"/>
      </right>
      <top style="medium">
        <color rgb="FF000000"/>
      </top>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rgb="FF000000"/>
      </top>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44" fontId="1" fillId="0" borderId="0" applyFont="0" applyFill="0" applyBorder="0" applyAlignment="0" applyProtection="0"/>
    <xf numFmtId="0" fontId="15" fillId="0" borderId="0"/>
    <xf numFmtId="0" fontId="15" fillId="0" borderId="0"/>
  </cellStyleXfs>
  <cellXfs count="101">
    <xf numFmtId="0" fontId="0" fillId="0" borderId="0" xfId="0"/>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2" xfId="0" applyFill="1" applyBorder="1" applyAlignment="1">
      <alignment horizontal="center" vertical="center" wrapText="1"/>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4" fillId="3" borderId="5" xfId="0" applyFont="1" applyFill="1" applyBorder="1" applyAlignment="1">
      <alignment horizontal="center" vertical="center"/>
    </xf>
    <xf numFmtId="14" fontId="5" fillId="3" borderId="5" xfId="0" applyNumberFormat="1" applyFont="1" applyFill="1" applyBorder="1" applyAlignment="1">
      <alignment horizontal="center" vertical="center" wrapText="1"/>
    </xf>
    <xf numFmtId="0" fontId="6" fillId="3" borderId="5" xfId="0" applyFont="1" applyFill="1" applyBorder="1" applyAlignment="1">
      <alignment vertical="center"/>
    </xf>
    <xf numFmtId="0" fontId="0" fillId="2" borderId="2" xfId="0" applyFont="1" applyFill="1" applyBorder="1" applyAlignment="1">
      <alignment horizontal="center" vertical="center" wrapText="1"/>
    </xf>
    <xf numFmtId="14" fontId="8" fillId="3" borderId="5" xfId="0" applyNumberFormat="1" applyFont="1" applyFill="1" applyBorder="1" applyAlignment="1">
      <alignment horizontal="center" vertical="center" wrapText="1"/>
    </xf>
    <xf numFmtId="0" fontId="2" fillId="0" borderId="0" xfId="0" applyFont="1"/>
    <xf numFmtId="0" fontId="11" fillId="0" borderId="0" xfId="0" applyFont="1"/>
    <xf numFmtId="0" fontId="17" fillId="0" borderId="0" xfId="3" applyFont="1" applyFill="1" applyAlignment="1"/>
    <xf numFmtId="0" fontId="17" fillId="0" borderId="0" xfId="3" applyFont="1" applyAlignment="1"/>
    <xf numFmtId="14" fontId="6" fillId="3" borderId="5" xfId="0" applyNumberFormat="1" applyFont="1" applyFill="1" applyBorder="1" applyAlignment="1">
      <alignment vertical="center"/>
    </xf>
    <xf numFmtId="14" fontId="7" fillId="3" borderId="5" xfId="0" applyNumberFormat="1" applyFont="1" applyFill="1" applyBorder="1" applyAlignment="1">
      <alignment horizontal="right" vertical="center"/>
    </xf>
    <xf numFmtId="14" fontId="0" fillId="2" borderId="2" xfId="0" applyNumberFormat="1" applyFill="1" applyBorder="1" applyAlignment="1">
      <alignment horizontal="center" vertical="center" wrapText="1"/>
    </xf>
    <xf numFmtId="14" fontId="18" fillId="3" borderId="5" xfId="0" applyNumberFormat="1" applyFont="1" applyFill="1" applyBorder="1" applyAlignment="1">
      <alignment horizontal="center" vertical="center" wrapText="1"/>
    </xf>
    <xf numFmtId="14" fontId="19" fillId="2" borderId="2" xfId="0" applyNumberFormat="1" applyFont="1" applyFill="1" applyBorder="1" applyAlignment="1">
      <alignment horizontal="center" vertical="center" wrapText="1"/>
    </xf>
    <xf numFmtId="1" fontId="18" fillId="3" borderId="5" xfId="0" applyNumberFormat="1" applyFont="1" applyFill="1" applyBorder="1" applyAlignment="1">
      <alignment horizontal="center" vertical="center" wrapText="1"/>
    </xf>
    <xf numFmtId="1" fontId="19" fillId="2" borderId="2" xfId="0" applyNumberFormat="1" applyFont="1" applyFill="1" applyBorder="1" applyAlignment="1">
      <alignment horizontal="center" vertical="center" wrapText="1"/>
    </xf>
    <xf numFmtId="164" fontId="18" fillId="3" borderId="5" xfId="0" applyNumberFormat="1" applyFont="1" applyFill="1" applyBorder="1" applyAlignment="1">
      <alignment horizontal="center" vertical="center" wrapText="1"/>
    </xf>
    <xf numFmtId="164" fontId="19" fillId="2" borderId="2" xfId="0" applyNumberFormat="1" applyFont="1" applyFill="1" applyBorder="1" applyAlignment="1">
      <alignment horizontal="center" vertical="center" wrapText="1"/>
    </xf>
    <xf numFmtId="0" fontId="15" fillId="5" borderId="10" xfId="2" applyFont="1" applyFill="1" applyBorder="1" applyAlignment="1">
      <alignment horizontal="center" vertical="center"/>
    </xf>
    <xf numFmtId="0" fontId="15" fillId="5" borderId="11" xfId="2" applyFont="1" applyFill="1" applyBorder="1" applyAlignment="1">
      <alignment horizontal="center" vertical="center"/>
    </xf>
    <xf numFmtId="0" fontId="15" fillId="5" borderId="25" xfId="2" applyFont="1" applyFill="1" applyBorder="1" applyAlignment="1">
      <alignment horizontal="center" vertical="center"/>
    </xf>
    <xf numFmtId="0" fontId="0" fillId="0" borderId="0" xfId="0" applyBorder="1"/>
    <xf numFmtId="0" fontId="21" fillId="0" borderId="0" xfId="0" applyFont="1"/>
    <xf numFmtId="1" fontId="15" fillId="5" borderId="28" xfId="2" applyNumberFormat="1" applyFont="1" applyFill="1" applyBorder="1" applyAlignment="1">
      <alignment horizontal="center" vertical="center"/>
    </xf>
    <xf numFmtId="0" fontId="0" fillId="0" borderId="0" xfId="0" applyFill="1"/>
    <xf numFmtId="1" fontId="0" fillId="0" borderId="17" xfId="0" applyNumberFormat="1" applyFont="1" applyFill="1" applyBorder="1" applyAlignment="1">
      <alignment horizontal="center" vertical="center"/>
    </xf>
    <xf numFmtId="1" fontId="0" fillId="0" borderId="12" xfId="0" applyNumberFormat="1" applyFont="1" applyFill="1" applyBorder="1" applyAlignment="1">
      <alignment horizontal="center" vertical="center"/>
    </xf>
    <xf numFmtId="0" fontId="0" fillId="0" borderId="16" xfId="0" applyBorder="1" applyAlignment="1">
      <alignment vertical="center"/>
    </xf>
    <xf numFmtId="5" fontId="0" fillId="4" borderId="29" xfId="0" applyNumberFormat="1" applyFont="1" applyFill="1" applyBorder="1" applyAlignment="1">
      <alignment horizontal="center" vertical="center"/>
    </xf>
    <xf numFmtId="1" fontId="0" fillId="0" borderId="31" xfId="0" applyNumberFormat="1" applyFont="1" applyFill="1" applyBorder="1" applyAlignment="1">
      <alignment horizontal="center" vertical="center"/>
    </xf>
    <xf numFmtId="5" fontId="0" fillId="4" borderId="32" xfId="0" applyNumberFormat="1" applyFont="1" applyFill="1" applyBorder="1" applyAlignment="1">
      <alignment horizontal="center" vertical="center"/>
    </xf>
    <xf numFmtId="1" fontId="0" fillId="0" borderId="26" xfId="0" applyNumberFormat="1" applyFont="1" applyFill="1" applyBorder="1" applyAlignment="1">
      <alignment horizontal="center" vertical="center"/>
    </xf>
    <xf numFmtId="0" fontId="0" fillId="0" borderId="30" xfId="0" applyBorder="1" applyAlignment="1">
      <alignment vertical="center"/>
    </xf>
    <xf numFmtId="5" fontId="0" fillId="4" borderId="13" xfId="0" applyNumberFormat="1" applyFont="1" applyFill="1" applyBorder="1" applyAlignment="1">
      <alignment horizontal="center" vertical="center"/>
    </xf>
    <xf numFmtId="5" fontId="0" fillId="4" borderId="33" xfId="0" applyNumberFormat="1" applyFont="1" applyFill="1" applyBorder="1" applyAlignment="1">
      <alignment horizontal="center" vertical="center"/>
    </xf>
    <xf numFmtId="1" fontId="13" fillId="4" borderId="12" xfId="0" applyNumberFormat="1" applyFont="1" applyFill="1" applyBorder="1" applyAlignment="1">
      <alignment horizontal="center" vertical="center"/>
    </xf>
    <xf numFmtId="5" fontId="13" fillId="4" borderId="13" xfId="1" applyNumberFormat="1" applyFont="1" applyFill="1" applyBorder="1" applyAlignment="1">
      <alignment horizontal="center" vertical="center"/>
    </xf>
    <xf numFmtId="1" fontId="13" fillId="4" borderId="31" xfId="0" applyNumberFormat="1" applyFont="1" applyFill="1" applyBorder="1" applyAlignment="1">
      <alignment horizontal="center" vertical="center"/>
    </xf>
    <xf numFmtId="5" fontId="13" fillId="4" borderId="32" xfId="1" applyNumberFormat="1" applyFont="1" applyFill="1" applyBorder="1" applyAlignment="1">
      <alignment horizontal="center" vertical="center"/>
    </xf>
    <xf numFmtId="0" fontId="2" fillId="0" borderId="16" xfId="0" applyFont="1" applyBorder="1" applyAlignment="1">
      <alignment vertical="center" wrapText="1"/>
    </xf>
    <xf numFmtId="3" fontId="13" fillId="0" borderId="34" xfId="0" applyNumberFormat="1" applyFont="1" applyFill="1" applyBorder="1" applyAlignment="1">
      <alignment horizontal="center" vertical="center"/>
    </xf>
    <xf numFmtId="164" fontId="13" fillId="0" borderId="32" xfId="0" applyNumberFormat="1" applyFont="1" applyFill="1" applyBorder="1" applyAlignment="1">
      <alignment horizontal="center" vertical="center"/>
    </xf>
    <xf numFmtId="3" fontId="13" fillId="0" borderId="31" xfId="0" applyNumberFormat="1" applyFont="1" applyFill="1" applyBorder="1" applyAlignment="1">
      <alignment horizontal="center" vertical="center"/>
    </xf>
    <xf numFmtId="0" fontId="0" fillId="0" borderId="0" xfId="0" applyAlignment="1">
      <alignment horizontal="center"/>
    </xf>
    <xf numFmtId="0" fontId="0" fillId="0" borderId="27" xfId="0" applyFill="1" applyBorder="1"/>
    <xf numFmtId="164" fontId="0" fillId="0" borderId="27" xfId="0" applyNumberFormat="1" applyFill="1" applyBorder="1" applyAlignment="1">
      <alignment horizontal="center"/>
    </xf>
    <xf numFmtId="0" fontId="0" fillId="0" borderId="36" xfId="0" applyFill="1" applyBorder="1"/>
    <xf numFmtId="0" fontId="0" fillId="0" borderId="36" xfId="0" applyFill="1" applyBorder="1" applyAlignment="1">
      <alignment horizontal="center"/>
    </xf>
    <xf numFmtId="37" fontId="19" fillId="0" borderId="36" xfId="0" applyNumberFormat="1" applyFont="1" applyFill="1" applyBorder="1" applyAlignment="1">
      <alignment horizontal="center" vertical="center"/>
    </xf>
    <xf numFmtId="0" fontId="0" fillId="0" borderId="27" xfId="0" applyFill="1" applyBorder="1" applyAlignment="1">
      <alignment horizontal="center"/>
    </xf>
    <xf numFmtId="14" fontId="0" fillId="0" borderId="36" xfId="0" applyNumberFormat="1" applyFill="1" applyBorder="1" applyAlignment="1">
      <alignment horizontal="right"/>
    </xf>
    <xf numFmtId="14" fontId="0" fillId="0" borderId="36" xfId="0" applyNumberFormat="1" applyFill="1" applyBorder="1"/>
    <xf numFmtId="164" fontId="19" fillId="0" borderId="36" xfId="0" applyNumberFormat="1" applyFont="1" applyFill="1" applyBorder="1" applyAlignment="1">
      <alignment horizontal="center" vertical="center"/>
    </xf>
    <xf numFmtId="164" fontId="0" fillId="0" borderId="36" xfId="0" applyNumberFormat="1" applyFill="1" applyBorder="1" applyAlignment="1">
      <alignment horizontal="center"/>
    </xf>
    <xf numFmtId="164" fontId="0" fillId="0" borderId="36" xfId="0" applyNumberFormat="1" applyFont="1" applyFill="1" applyBorder="1" applyAlignment="1">
      <alignment horizontal="center" vertical="center"/>
    </xf>
    <xf numFmtId="14" fontId="0" fillId="0" borderId="0" xfId="0" applyNumberFormat="1"/>
    <xf numFmtId="164" fontId="10" fillId="3" borderId="6" xfId="0" applyNumberFormat="1" applyFont="1" applyFill="1" applyBorder="1" applyAlignment="1">
      <alignment horizontal="center" vertical="center" wrapText="1"/>
    </xf>
    <xf numFmtId="164" fontId="0" fillId="2" borderId="3" xfId="0" applyNumberFormat="1" applyFill="1" applyBorder="1" applyAlignment="1">
      <alignment horizontal="center" vertical="center" wrapText="1"/>
    </xf>
    <xf numFmtId="164" fontId="9" fillId="3" borderId="5" xfId="0" applyNumberFormat="1" applyFont="1" applyFill="1" applyBorder="1" applyAlignment="1">
      <alignment horizontal="center" vertical="center" wrapText="1"/>
    </xf>
    <xf numFmtId="164" fontId="0" fillId="2" borderId="2" xfId="0" applyNumberFormat="1" applyFill="1" applyBorder="1" applyAlignment="1">
      <alignment horizontal="center" vertical="center" wrapText="1"/>
    </xf>
    <xf numFmtId="14" fontId="0" fillId="0" borderId="27" xfId="0" applyNumberFormat="1" applyFill="1" applyBorder="1"/>
    <xf numFmtId="0" fontId="25" fillId="0" borderId="0" xfId="0" applyFont="1" applyAlignment="1">
      <alignment vertical="center"/>
    </xf>
    <xf numFmtId="164" fontId="0" fillId="0" borderId="0" xfId="0" applyNumberFormat="1" applyAlignment="1">
      <alignment horizontal="center"/>
    </xf>
    <xf numFmtId="0" fontId="0" fillId="0" borderId="35" xfId="0" applyFill="1" applyBorder="1" applyAlignment="1">
      <alignment horizontal="center"/>
    </xf>
    <xf numFmtId="0" fontId="0" fillId="0" borderId="0" xfId="0" applyFill="1" applyAlignment="1">
      <alignment horizontal="center"/>
    </xf>
    <xf numFmtId="14" fontId="0" fillId="0" borderId="0" xfId="0" applyNumberFormat="1" applyFill="1"/>
    <xf numFmtId="164" fontId="0" fillId="0" borderId="0" xfId="0" applyNumberFormat="1" applyFill="1" applyAlignment="1">
      <alignment horizontal="center"/>
    </xf>
    <xf numFmtId="14" fontId="0" fillId="0" borderId="35" xfId="0" applyNumberFormat="1" applyFill="1" applyBorder="1"/>
    <xf numFmtId="14" fontId="6" fillId="3" borderId="5" xfId="0" applyNumberFormat="1" applyFont="1" applyFill="1" applyBorder="1" applyAlignment="1">
      <alignment horizontal="right" vertical="center"/>
    </xf>
    <xf numFmtId="14" fontId="0" fillId="0" borderId="27" xfId="0" applyNumberFormat="1" applyFill="1" applyBorder="1" applyAlignment="1">
      <alignment horizontal="right"/>
    </xf>
    <xf numFmtId="14" fontId="0" fillId="0" borderId="0" xfId="0" applyNumberFormat="1" applyFill="1" applyAlignment="1">
      <alignment horizontal="right"/>
    </xf>
    <xf numFmtId="14" fontId="0" fillId="0" borderId="0" xfId="0" applyNumberFormat="1" applyAlignment="1">
      <alignment horizontal="right"/>
    </xf>
    <xf numFmtId="0" fontId="0" fillId="0" borderId="37" xfId="0" applyFill="1" applyBorder="1" applyAlignment="1">
      <alignment horizontal="center"/>
    </xf>
    <xf numFmtId="0" fontId="0" fillId="0" borderId="37" xfId="0" applyFill="1" applyBorder="1"/>
    <xf numFmtId="14" fontId="0" fillId="0" borderId="37" xfId="0" applyNumberFormat="1" applyFill="1" applyBorder="1"/>
    <xf numFmtId="14" fontId="0" fillId="0" borderId="37" xfId="0" applyNumberFormat="1" applyFill="1" applyBorder="1" applyAlignment="1">
      <alignment horizontal="right"/>
    </xf>
    <xf numFmtId="164" fontId="0" fillId="0" borderId="37" xfId="0" applyNumberFormat="1" applyFill="1" applyBorder="1" applyAlignment="1">
      <alignment horizontal="center"/>
    </xf>
    <xf numFmtId="0" fontId="22" fillId="0" borderId="4"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6" xfId="0" applyFont="1" applyBorder="1" applyAlignment="1">
      <alignment horizontal="center" vertical="center" wrapText="1"/>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11" fillId="0" borderId="0" xfId="0" applyFont="1" applyBorder="1" applyAlignment="1">
      <alignment horizontal="left" vertical="center" wrapText="1"/>
    </xf>
    <xf numFmtId="0" fontId="12" fillId="5" borderId="22" xfId="0" applyFont="1" applyFill="1" applyBorder="1" applyAlignment="1">
      <alignment horizontal="center" vertical="center" wrapText="1"/>
    </xf>
    <xf numFmtId="0" fontId="0" fillId="0" borderId="23" xfId="0" applyBorder="1" applyAlignment="1"/>
    <xf numFmtId="0" fontId="12" fillId="5" borderId="18" xfId="0" applyFont="1" applyFill="1" applyBorder="1" applyAlignment="1">
      <alignment horizontal="center" vertical="center" wrapText="1"/>
    </xf>
    <xf numFmtId="0" fontId="0" fillId="0" borderId="20" xfId="0" applyBorder="1" applyAlignment="1"/>
    <xf numFmtId="0" fontId="13" fillId="5" borderId="22" xfId="0" applyFont="1" applyFill="1" applyBorder="1" applyAlignment="1">
      <alignment horizontal="center" vertical="center" wrapText="1"/>
    </xf>
    <xf numFmtId="0" fontId="14" fillId="0" borderId="23" xfId="0" applyFont="1" applyBorder="1"/>
    <xf numFmtId="0" fontId="14" fillId="0" borderId="8" xfId="0" applyFont="1" applyBorder="1"/>
    <xf numFmtId="0" fontId="14" fillId="0" borderId="9" xfId="0" applyFont="1" applyBorder="1"/>
    <xf numFmtId="0" fontId="0" fillId="5" borderId="24" xfId="0" applyFont="1" applyFill="1" applyBorder="1" applyAlignment="1">
      <alignment horizontal="center" vertical="center"/>
    </xf>
    <xf numFmtId="0" fontId="0" fillId="5" borderId="7" xfId="0" applyFont="1" applyFill="1" applyBorder="1" applyAlignment="1">
      <alignment horizontal="center" vertical="center"/>
    </xf>
    <xf numFmtId="0" fontId="0" fillId="5" borderId="19" xfId="0" applyFont="1" applyFill="1" applyBorder="1" applyAlignment="1">
      <alignment horizontal="center" vertical="center"/>
    </xf>
    <xf numFmtId="0" fontId="0" fillId="5" borderId="21" xfId="0" applyFont="1" applyFill="1" applyBorder="1" applyAlignment="1">
      <alignment horizontal="center" vertical="center"/>
    </xf>
  </cellXfs>
  <cellStyles count="4">
    <cellStyle name="Currency" xfId="1" builtinId="4"/>
    <cellStyle name="Normal" xfId="0" builtinId="0"/>
    <cellStyle name="Normal 2" xfId="3"/>
    <cellStyle name="Normal 3" xfId="2"/>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7"/>
  <sheetViews>
    <sheetView tabSelected="1" workbookViewId="0"/>
  </sheetViews>
  <sheetFormatPr defaultRowHeight="14.5" x14ac:dyDescent="0.35"/>
  <cols>
    <col min="1" max="1" width="3.453125" customWidth="1"/>
    <col min="2" max="2" width="27" customWidth="1"/>
    <col min="3" max="8" width="17.7265625" customWidth="1"/>
  </cols>
  <sheetData>
    <row r="1" spans="2:14" x14ac:dyDescent="0.35">
      <c r="B1" s="11" t="s">
        <v>48</v>
      </c>
      <c r="C1" s="11"/>
      <c r="D1" s="11"/>
      <c r="E1" s="11"/>
    </row>
    <row r="2" spans="2:14" ht="15" thickBot="1" x14ac:dyDescent="0.4"/>
    <row r="3" spans="2:14" ht="19" thickBot="1" x14ac:dyDescent="0.4">
      <c r="B3" s="83" t="s">
        <v>49</v>
      </c>
      <c r="C3" s="84"/>
      <c r="D3" s="84"/>
      <c r="E3" s="84"/>
      <c r="F3" s="84"/>
      <c r="G3" s="84"/>
      <c r="H3" s="85"/>
    </row>
    <row r="4" spans="2:14" ht="15" thickBot="1" x14ac:dyDescent="0.4">
      <c r="B4" s="86" t="s">
        <v>17</v>
      </c>
      <c r="C4" s="89" t="s">
        <v>12</v>
      </c>
      <c r="D4" s="90"/>
      <c r="E4" s="91" t="s">
        <v>13</v>
      </c>
      <c r="F4" s="92"/>
      <c r="G4" s="93" t="s">
        <v>14</v>
      </c>
      <c r="H4" s="94"/>
    </row>
    <row r="5" spans="2:14" ht="15" thickBot="1" x14ac:dyDescent="0.4">
      <c r="B5" s="87"/>
      <c r="C5" s="97" t="s">
        <v>15</v>
      </c>
      <c r="D5" s="98"/>
      <c r="E5" s="99" t="s">
        <v>15</v>
      </c>
      <c r="F5" s="100"/>
      <c r="G5" s="95"/>
      <c r="H5" s="96"/>
      <c r="L5" s="27"/>
    </row>
    <row r="6" spans="2:14" ht="17" thickBot="1" x14ac:dyDescent="0.4">
      <c r="B6" s="87"/>
      <c r="C6" s="29" t="s">
        <v>22</v>
      </c>
      <c r="D6" s="26" t="s">
        <v>16</v>
      </c>
      <c r="E6" s="29" t="s">
        <v>22</v>
      </c>
      <c r="F6" s="24" t="s">
        <v>16</v>
      </c>
      <c r="G6" s="29" t="s">
        <v>22</v>
      </c>
      <c r="H6" s="25" t="s">
        <v>16</v>
      </c>
    </row>
    <row r="7" spans="2:14" ht="15.75" customHeight="1" x14ac:dyDescent="0.35">
      <c r="B7" s="38" t="s">
        <v>26</v>
      </c>
      <c r="C7" s="32">
        <f>SUM(SUMIFS('Mar2021 In-Jail Fines Cases'!N:N,'Mar2021 In-Jail Fines Cases'!A:A,"WSH",'Mar2021 In-Jail Fines Cases'!D:D,{"Outpatient","OP Eval for an IP Order"}))</f>
        <v>33</v>
      </c>
      <c r="D7" s="39">
        <f>C7*750</f>
        <v>24750</v>
      </c>
      <c r="E7" s="31">
        <f>SUM(SUMIFS('Mar2021 In-Jail Fines Cases'!P:P,'Mar2021 In-Jail Fines Cases'!A:A,"WSH",'Mar2021 In-Jail Fines Cases'!D:D,{"Outpatient","OP Eval for an IP Order"}))</f>
        <v>8</v>
      </c>
      <c r="F7" s="40">
        <f>E7*1500</f>
        <v>12000</v>
      </c>
      <c r="G7" s="41">
        <f t="shared" ref="G7:H8" si="0">SUM(C7,E7)</f>
        <v>41</v>
      </c>
      <c r="H7" s="42">
        <f t="shared" si="0"/>
        <v>36750</v>
      </c>
    </row>
    <row r="8" spans="2:14" ht="15" thickBot="1" x14ac:dyDescent="0.4">
      <c r="B8" s="33" t="s">
        <v>27</v>
      </c>
      <c r="C8" s="35">
        <f>SUM(SUMIFS('Mar2021 In-Jail Fines Cases'!N:N,'Mar2021 In-Jail Fines Cases'!A:A,"ESH",'Mar2021 In-Jail Fines Cases'!D:D,{"Outpatient","OP Eval for an IP Order"}))</f>
        <v>36</v>
      </c>
      <c r="D8" s="36">
        <f>C8*750</f>
        <v>27000</v>
      </c>
      <c r="E8" s="37">
        <f>SUM(SUMIFS('Mar2021 In-Jail Fines Cases'!P:P,'Mar2021 In-Jail Fines Cases'!A:A,"ESH",'Mar2021 In-Jail Fines Cases'!D:D,{"Outpatient","OP Eval for an IP Order"}))</f>
        <v>31</v>
      </c>
      <c r="F8" s="34">
        <f>E8*1500</f>
        <v>46500</v>
      </c>
      <c r="G8" s="43">
        <f t="shared" si="0"/>
        <v>67</v>
      </c>
      <c r="H8" s="44">
        <f>SUM(D8,F8)</f>
        <v>73500</v>
      </c>
    </row>
    <row r="9" spans="2:14" s="11" customFormat="1" ht="15.75" customHeight="1" thickBot="1" x14ac:dyDescent="0.4">
      <c r="B9" s="45" t="s">
        <v>23</v>
      </c>
      <c r="C9" s="46">
        <f>SUM(C7:C8)</f>
        <v>69</v>
      </c>
      <c r="D9" s="47">
        <f>SUM(D7,D8)</f>
        <v>51750</v>
      </c>
      <c r="E9" s="48">
        <f>SUM(E7,E8)</f>
        <v>39</v>
      </c>
      <c r="F9" s="47">
        <f>E9*1500</f>
        <v>58500</v>
      </c>
      <c r="G9" s="43">
        <f t="shared" ref="G9" si="1">SUM(C9,E9)</f>
        <v>108</v>
      </c>
      <c r="H9" s="44">
        <f>SUM(D9,F9)</f>
        <v>110250</v>
      </c>
      <c r="I9"/>
      <c r="J9"/>
    </row>
    <row r="11" spans="2:14" s="14" customFormat="1" ht="27.75" customHeight="1" x14ac:dyDescent="0.35">
      <c r="B11" s="88" t="s">
        <v>32</v>
      </c>
      <c r="C11" s="88"/>
      <c r="D11" s="88"/>
      <c r="E11" s="88"/>
      <c r="F11" s="88"/>
      <c r="G11" s="88"/>
      <c r="H11" s="88"/>
      <c r="I11"/>
      <c r="J11"/>
    </row>
    <row r="12" spans="2:14" s="14" customFormat="1" ht="93.75" customHeight="1" x14ac:dyDescent="0.3">
      <c r="B12" s="88"/>
      <c r="C12" s="88"/>
      <c r="D12" s="88"/>
      <c r="E12" s="88"/>
      <c r="F12" s="88"/>
      <c r="G12" s="88"/>
      <c r="H12" s="88"/>
      <c r="I12" s="13"/>
      <c r="J12" s="13"/>
    </row>
    <row r="13" spans="2:14" x14ac:dyDescent="0.35">
      <c r="B13" s="28"/>
      <c r="C13" s="28"/>
      <c r="D13" s="28"/>
      <c r="E13" s="28"/>
      <c r="F13" s="28"/>
      <c r="G13" s="28"/>
      <c r="H13" s="28"/>
      <c r="I13" s="28"/>
      <c r="J13" s="28"/>
      <c r="K13" s="28"/>
      <c r="L13" s="28"/>
      <c r="M13" s="28"/>
      <c r="N13" s="28"/>
    </row>
    <row r="15" spans="2:14" x14ac:dyDescent="0.35">
      <c r="B15" s="67" t="s">
        <v>31</v>
      </c>
      <c r="C15" s="12"/>
      <c r="D15" s="12"/>
      <c r="E15" s="12"/>
    </row>
    <row r="16" spans="2:14" x14ac:dyDescent="0.35">
      <c r="B16" s="67" t="s">
        <v>47</v>
      </c>
      <c r="C16" s="12"/>
      <c r="D16" s="12"/>
      <c r="E16" s="12"/>
    </row>
    <row r="17" spans="2:5" x14ac:dyDescent="0.35">
      <c r="B17" s="67" t="s">
        <v>25</v>
      </c>
      <c r="C17" s="12"/>
      <c r="D17" s="12"/>
      <c r="E17" s="12"/>
    </row>
  </sheetData>
  <mergeCells count="8">
    <mergeCell ref="B3:H3"/>
    <mergeCell ref="B4:B6"/>
    <mergeCell ref="B11:H12"/>
    <mergeCell ref="C4:D4"/>
    <mergeCell ref="E4:F4"/>
    <mergeCell ref="G4:H5"/>
    <mergeCell ref="C5:D5"/>
    <mergeCell ref="E5:F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zoomScaleNormal="100" workbookViewId="0">
      <pane xSplit="2" ySplit="2" topLeftCell="C3" activePane="bottomRight" state="frozen"/>
      <selection pane="topRight" activeCell="F1" sqref="F1"/>
      <selection pane="bottomLeft" activeCell="A3" sqref="A3"/>
      <selection pane="bottomRight"/>
    </sheetView>
  </sheetViews>
  <sheetFormatPr defaultRowHeight="14.5" x14ac:dyDescent="0.35"/>
  <cols>
    <col min="1" max="1" width="12.453125" style="49" customWidth="1"/>
    <col min="2" max="2" width="12" style="49" customWidth="1"/>
    <col min="3" max="3" width="20.54296875" style="49" customWidth="1"/>
    <col min="4" max="4" width="21.453125" style="49" bestFit="1" customWidth="1"/>
    <col min="5" max="5" width="32.7265625" customWidth="1"/>
    <col min="6" max="6" width="17.453125" customWidth="1"/>
    <col min="7" max="9" width="13.26953125" style="61" customWidth="1"/>
    <col min="10" max="10" width="13.26953125" style="77" customWidth="1"/>
    <col min="11" max="12" width="13.26953125" style="61" customWidth="1"/>
    <col min="13" max="13" width="15" style="61" customWidth="1"/>
    <col min="14" max="14" width="14" style="49" customWidth="1"/>
    <col min="15" max="15" width="14" style="68" customWidth="1"/>
    <col min="16" max="16" width="14" style="49" customWidth="1"/>
    <col min="17" max="18" width="14" style="68" customWidth="1"/>
  </cols>
  <sheetData>
    <row r="1" spans="1:18" ht="29.5" thickBot="1" x14ac:dyDescent="0.4">
      <c r="A1" s="4" t="s">
        <v>2</v>
      </c>
      <c r="B1" s="6"/>
      <c r="C1" s="5"/>
      <c r="D1" s="5"/>
      <c r="E1" s="5"/>
      <c r="F1" s="8"/>
      <c r="G1" s="7"/>
      <c r="H1" s="15"/>
      <c r="I1" s="15"/>
      <c r="J1" s="74"/>
      <c r="K1" s="16" t="s">
        <v>3</v>
      </c>
      <c r="L1" s="10" t="s">
        <v>64</v>
      </c>
      <c r="M1" s="18" t="s">
        <v>2</v>
      </c>
      <c r="N1" s="20" t="s">
        <v>2</v>
      </c>
      <c r="O1" s="22"/>
      <c r="P1" s="20" t="s">
        <v>2</v>
      </c>
      <c r="Q1" s="64"/>
      <c r="R1" s="62"/>
    </row>
    <row r="2" spans="1:18" ht="44" thickBot="1" x14ac:dyDescent="0.4">
      <c r="A2" s="1" t="s">
        <v>4</v>
      </c>
      <c r="B2" s="3" t="s">
        <v>24</v>
      </c>
      <c r="C2" s="2" t="s">
        <v>5</v>
      </c>
      <c r="D2" s="9" t="s">
        <v>7</v>
      </c>
      <c r="E2" s="2" t="s">
        <v>6</v>
      </c>
      <c r="F2" s="3" t="s">
        <v>10</v>
      </c>
      <c r="G2" s="17" t="s">
        <v>8</v>
      </c>
      <c r="H2" s="17" t="s">
        <v>9</v>
      </c>
      <c r="I2" s="17" t="s">
        <v>28</v>
      </c>
      <c r="J2" s="17" t="s">
        <v>29</v>
      </c>
      <c r="K2" s="17" t="s">
        <v>0</v>
      </c>
      <c r="L2" s="17" t="s">
        <v>1</v>
      </c>
      <c r="M2" s="19" t="s">
        <v>30</v>
      </c>
      <c r="N2" s="21" t="s">
        <v>18</v>
      </c>
      <c r="O2" s="23" t="s">
        <v>20</v>
      </c>
      <c r="P2" s="21" t="s">
        <v>19</v>
      </c>
      <c r="Q2" s="65" t="s">
        <v>21</v>
      </c>
      <c r="R2" s="63" t="s">
        <v>11</v>
      </c>
    </row>
    <row r="3" spans="1:18" s="30" customFormat="1" x14ac:dyDescent="0.35">
      <c r="A3" s="69" t="s">
        <v>41</v>
      </c>
      <c r="B3" s="55">
        <v>26258</v>
      </c>
      <c r="C3" s="69" t="s">
        <v>38</v>
      </c>
      <c r="D3" s="55" t="s">
        <v>36</v>
      </c>
      <c r="E3" s="50" t="s">
        <v>44</v>
      </c>
      <c r="F3" s="50" t="s">
        <v>45</v>
      </c>
      <c r="G3" s="73">
        <v>44244</v>
      </c>
      <c r="H3" s="66">
        <v>44244</v>
      </c>
      <c r="I3" s="66">
        <v>44244</v>
      </c>
      <c r="J3" s="75">
        <v>44264</v>
      </c>
      <c r="K3" s="66">
        <v>44244</v>
      </c>
      <c r="L3" s="66">
        <v>44258</v>
      </c>
      <c r="M3" s="66">
        <v>44264</v>
      </c>
      <c r="N3" s="55">
        <v>5</v>
      </c>
      <c r="O3" s="51">
        <v>3750</v>
      </c>
      <c r="P3" s="55">
        <v>0</v>
      </c>
      <c r="Q3" s="51" t="s">
        <v>34</v>
      </c>
      <c r="R3" s="51">
        <v>3750</v>
      </c>
    </row>
    <row r="4" spans="1:18" s="30" customFormat="1" x14ac:dyDescent="0.35">
      <c r="A4" s="53" t="s">
        <v>41</v>
      </c>
      <c r="B4" s="53">
        <v>26329</v>
      </c>
      <c r="C4" s="53" t="s">
        <v>38</v>
      </c>
      <c r="D4" s="53" t="s">
        <v>36</v>
      </c>
      <c r="E4" s="52" t="s">
        <v>59</v>
      </c>
      <c r="F4" s="52" t="s">
        <v>60</v>
      </c>
      <c r="G4" s="57">
        <v>44246</v>
      </c>
      <c r="H4" s="57">
        <v>44246</v>
      </c>
      <c r="I4" s="57">
        <v>44246</v>
      </c>
      <c r="J4" s="56">
        <v>44271</v>
      </c>
      <c r="K4" s="57">
        <v>44246</v>
      </c>
      <c r="L4" s="57">
        <v>44260</v>
      </c>
      <c r="M4" s="57">
        <v>44271</v>
      </c>
      <c r="N4" s="53">
        <v>6</v>
      </c>
      <c r="O4" s="59">
        <v>4500</v>
      </c>
      <c r="P4" s="53">
        <v>4</v>
      </c>
      <c r="Q4" s="59">
        <v>6000</v>
      </c>
      <c r="R4" s="59">
        <v>10500</v>
      </c>
    </row>
    <row r="5" spans="1:18" s="30" customFormat="1" x14ac:dyDescent="0.35">
      <c r="A5" s="53" t="s">
        <v>41</v>
      </c>
      <c r="B5" s="53">
        <v>26438</v>
      </c>
      <c r="C5" s="53" t="s">
        <v>38</v>
      </c>
      <c r="D5" s="53" t="s">
        <v>36</v>
      </c>
      <c r="E5" s="52" t="s">
        <v>44</v>
      </c>
      <c r="F5" s="52" t="s">
        <v>45</v>
      </c>
      <c r="G5" s="57">
        <v>44249</v>
      </c>
      <c r="H5" s="57">
        <v>44249</v>
      </c>
      <c r="I5" s="57">
        <v>44249</v>
      </c>
      <c r="J5" s="56">
        <v>44265</v>
      </c>
      <c r="K5" s="57">
        <v>44249</v>
      </c>
      <c r="L5" s="57">
        <v>44263</v>
      </c>
      <c r="M5" s="57">
        <v>44265</v>
      </c>
      <c r="N5" s="53">
        <v>1</v>
      </c>
      <c r="O5" s="59">
        <v>750</v>
      </c>
      <c r="P5" s="53">
        <v>0</v>
      </c>
      <c r="Q5" s="59" t="s">
        <v>34</v>
      </c>
      <c r="R5" s="59">
        <v>750</v>
      </c>
    </row>
    <row r="6" spans="1:18" s="30" customFormat="1" x14ac:dyDescent="0.35">
      <c r="A6" s="53" t="s">
        <v>41</v>
      </c>
      <c r="B6" s="53">
        <v>26493</v>
      </c>
      <c r="C6" s="53" t="s">
        <v>38</v>
      </c>
      <c r="D6" s="53" t="s">
        <v>36</v>
      </c>
      <c r="E6" s="52" t="s">
        <v>44</v>
      </c>
      <c r="F6" s="52" t="s">
        <v>45</v>
      </c>
      <c r="G6" s="57">
        <v>44253</v>
      </c>
      <c r="H6" s="57">
        <v>44253</v>
      </c>
      <c r="I6" s="57">
        <v>44253</v>
      </c>
      <c r="J6" s="56">
        <v>44270</v>
      </c>
      <c r="K6" s="57">
        <v>44253</v>
      </c>
      <c r="L6" s="57">
        <v>44267</v>
      </c>
      <c r="M6" s="57">
        <v>44270</v>
      </c>
      <c r="N6" s="53">
        <v>2</v>
      </c>
      <c r="O6" s="59">
        <v>1500</v>
      </c>
      <c r="P6" s="53">
        <v>0</v>
      </c>
      <c r="Q6" s="59" t="s">
        <v>34</v>
      </c>
      <c r="R6" s="59">
        <v>1500</v>
      </c>
    </row>
    <row r="7" spans="1:18" s="30" customFormat="1" x14ac:dyDescent="0.35">
      <c r="A7" s="53" t="s">
        <v>41</v>
      </c>
      <c r="B7" s="53">
        <v>26571</v>
      </c>
      <c r="C7" s="53" t="s">
        <v>38</v>
      </c>
      <c r="D7" s="53" t="s">
        <v>36</v>
      </c>
      <c r="E7" s="52" t="s">
        <v>42</v>
      </c>
      <c r="F7" s="52" t="s">
        <v>43</v>
      </c>
      <c r="G7" s="57">
        <v>44256</v>
      </c>
      <c r="H7" s="57">
        <v>44256</v>
      </c>
      <c r="I7" s="57">
        <v>44256</v>
      </c>
      <c r="J7" s="56">
        <v>44281</v>
      </c>
      <c r="K7" s="57">
        <v>44256</v>
      </c>
      <c r="L7" s="57">
        <v>44270</v>
      </c>
      <c r="M7" s="57">
        <v>44281</v>
      </c>
      <c r="N7" s="53">
        <v>6</v>
      </c>
      <c r="O7" s="59">
        <v>4500</v>
      </c>
      <c r="P7" s="53">
        <v>4</v>
      </c>
      <c r="Q7" s="59">
        <v>6000</v>
      </c>
      <c r="R7" s="59">
        <v>10500</v>
      </c>
    </row>
    <row r="8" spans="1:18" s="30" customFormat="1" x14ac:dyDescent="0.35">
      <c r="A8" s="53" t="s">
        <v>41</v>
      </c>
      <c r="B8" s="53">
        <v>26628</v>
      </c>
      <c r="C8" s="53" t="s">
        <v>35</v>
      </c>
      <c r="D8" s="53" t="s">
        <v>36</v>
      </c>
      <c r="E8" s="52" t="s">
        <v>57</v>
      </c>
      <c r="F8" s="52" t="s">
        <v>58</v>
      </c>
      <c r="G8" s="57">
        <v>44252</v>
      </c>
      <c r="H8" s="57">
        <v>44252</v>
      </c>
      <c r="I8" s="57">
        <v>44252</v>
      </c>
      <c r="J8" s="56">
        <v>44272</v>
      </c>
      <c r="K8" s="57">
        <v>44252</v>
      </c>
      <c r="L8" s="57">
        <v>44266</v>
      </c>
      <c r="M8" s="57">
        <v>44272</v>
      </c>
      <c r="N8" s="53">
        <v>5</v>
      </c>
      <c r="O8" s="59">
        <v>3750</v>
      </c>
      <c r="P8" s="53">
        <v>0</v>
      </c>
      <c r="Q8" s="59" t="s">
        <v>34</v>
      </c>
      <c r="R8" s="59">
        <v>3750</v>
      </c>
    </row>
    <row r="9" spans="1:18" s="30" customFormat="1" x14ac:dyDescent="0.35">
      <c r="A9" s="53" t="s">
        <v>41</v>
      </c>
      <c r="B9" s="53">
        <v>26850</v>
      </c>
      <c r="C9" s="53" t="s">
        <v>38</v>
      </c>
      <c r="D9" s="53" t="s">
        <v>36</v>
      </c>
      <c r="E9" s="52" t="s">
        <v>44</v>
      </c>
      <c r="F9" s="52" t="s">
        <v>45</v>
      </c>
      <c r="G9" s="57">
        <v>44267</v>
      </c>
      <c r="H9" s="57">
        <v>44266</v>
      </c>
      <c r="I9" s="57">
        <v>44266</v>
      </c>
      <c r="J9" s="56">
        <v>44287</v>
      </c>
      <c r="K9" s="57">
        <v>44267</v>
      </c>
      <c r="L9" s="57">
        <v>44281</v>
      </c>
      <c r="M9" s="57">
        <v>44286</v>
      </c>
      <c r="N9" s="53">
        <v>5</v>
      </c>
      <c r="O9" s="59">
        <v>3750</v>
      </c>
      <c r="P9" s="53">
        <v>0</v>
      </c>
      <c r="Q9" s="59" t="s">
        <v>34</v>
      </c>
      <c r="R9" s="59">
        <v>3750</v>
      </c>
    </row>
    <row r="10" spans="1:18" s="30" customFormat="1" x14ac:dyDescent="0.35">
      <c r="A10" s="53" t="s">
        <v>41</v>
      </c>
      <c r="B10" s="53">
        <v>26852</v>
      </c>
      <c r="C10" s="53" t="s">
        <v>38</v>
      </c>
      <c r="D10" s="53" t="s">
        <v>36</v>
      </c>
      <c r="E10" s="52" t="s">
        <v>55</v>
      </c>
      <c r="F10" s="52" t="s">
        <v>56</v>
      </c>
      <c r="G10" s="57">
        <v>44267</v>
      </c>
      <c r="H10" s="57">
        <v>44267</v>
      </c>
      <c r="I10" s="57">
        <v>44267</v>
      </c>
      <c r="J10" s="56">
        <v>44283</v>
      </c>
      <c r="K10" s="57">
        <v>44267</v>
      </c>
      <c r="L10" s="57">
        <v>44281</v>
      </c>
      <c r="M10" s="57">
        <v>44283</v>
      </c>
      <c r="N10" s="53">
        <v>1</v>
      </c>
      <c r="O10" s="59">
        <v>750</v>
      </c>
      <c r="P10" s="53">
        <v>0</v>
      </c>
      <c r="Q10" s="59" t="s">
        <v>34</v>
      </c>
      <c r="R10" s="59">
        <v>750</v>
      </c>
    </row>
    <row r="11" spans="1:18" s="30" customFormat="1" ht="15" thickBot="1" x14ac:dyDescent="0.4">
      <c r="A11" s="78" t="s">
        <v>41</v>
      </c>
      <c r="B11" s="78">
        <v>26891</v>
      </c>
      <c r="C11" s="78" t="s">
        <v>38</v>
      </c>
      <c r="D11" s="78" t="s">
        <v>36</v>
      </c>
      <c r="E11" s="79" t="s">
        <v>59</v>
      </c>
      <c r="F11" s="79" t="s">
        <v>60</v>
      </c>
      <c r="G11" s="80">
        <v>44267</v>
      </c>
      <c r="H11" s="80">
        <v>44267</v>
      </c>
      <c r="I11" s="80">
        <v>44267</v>
      </c>
      <c r="J11" s="81">
        <v>44284</v>
      </c>
      <c r="K11" s="80">
        <v>44267</v>
      </c>
      <c r="L11" s="80">
        <v>44281</v>
      </c>
      <c r="M11" s="80">
        <v>44284</v>
      </c>
      <c r="N11" s="78">
        <v>2</v>
      </c>
      <c r="O11" s="82">
        <v>1500</v>
      </c>
      <c r="P11" s="78">
        <v>0</v>
      </c>
      <c r="Q11" s="82" t="s">
        <v>34</v>
      </c>
      <c r="R11" s="82">
        <v>1500</v>
      </c>
    </row>
    <row r="12" spans="1:18" s="30" customFormat="1" x14ac:dyDescent="0.35">
      <c r="A12" s="55" t="s">
        <v>33</v>
      </c>
      <c r="B12" s="55">
        <v>18412</v>
      </c>
      <c r="C12" s="55" t="s">
        <v>61</v>
      </c>
      <c r="D12" s="55" t="s">
        <v>36</v>
      </c>
      <c r="E12" s="50" t="s">
        <v>39</v>
      </c>
      <c r="F12" s="50" t="s">
        <v>40</v>
      </c>
      <c r="G12" s="66">
        <v>43903</v>
      </c>
      <c r="H12" s="66">
        <v>43902</v>
      </c>
      <c r="I12" s="66">
        <v>44244</v>
      </c>
      <c r="J12" s="75">
        <v>44260</v>
      </c>
      <c r="K12" s="66">
        <v>44244</v>
      </c>
      <c r="L12" s="66">
        <v>44258</v>
      </c>
      <c r="M12" s="66">
        <v>44260</v>
      </c>
      <c r="N12" s="55">
        <v>1</v>
      </c>
      <c r="O12" s="51">
        <v>750</v>
      </c>
      <c r="P12" s="55">
        <v>0</v>
      </c>
      <c r="Q12" s="51" t="s">
        <v>34</v>
      </c>
      <c r="R12" s="51">
        <v>750</v>
      </c>
    </row>
    <row r="13" spans="1:18" s="30" customFormat="1" x14ac:dyDescent="0.35">
      <c r="A13" s="53" t="s">
        <v>33</v>
      </c>
      <c r="B13" s="53">
        <v>26056</v>
      </c>
      <c r="C13" s="53" t="s">
        <v>35</v>
      </c>
      <c r="D13" s="53" t="s">
        <v>36</v>
      </c>
      <c r="E13" s="52" t="s">
        <v>50</v>
      </c>
      <c r="F13" s="52" t="s">
        <v>37</v>
      </c>
      <c r="G13" s="57">
        <v>44236</v>
      </c>
      <c r="H13" s="57">
        <v>44235</v>
      </c>
      <c r="I13" s="57">
        <v>44235</v>
      </c>
      <c r="J13" s="56">
        <v>44273</v>
      </c>
      <c r="K13" s="57">
        <v>44236</v>
      </c>
      <c r="L13" s="57">
        <v>44264</v>
      </c>
      <c r="M13" s="57">
        <v>44273</v>
      </c>
      <c r="N13" s="53">
        <v>6</v>
      </c>
      <c r="O13" s="59">
        <v>4500</v>
      </c>
      <c r="P13" s="53">
        <v>2</v>
      </c>
      <c r="Q13" s="59">
        <v>3000</v>
      </c>
      <c r="R13" s="59">
        <v>7500</v>
      </c>
    </row>
    <row r="14" spans="1:18" s="30" customFormat="1" x14ac:dyDescent="0.35">
      <c r="A14" s="55" t="s">
        <v>33</v>
      </c>
      <c r="B14" s="55">
        <v>26208</v>
      </c>
      <c r="C14" s="55" t="s">
        <v>35</v>
      </c>
      <c r="D14" s="55" t="s">
        <v>36</v>
      </c>
      <c r="E14" s="50" t="s">
        <v>51</v>
      </c>
      <c r="F14" s="50" t="s">
        <v>37</v>
      </c>
      <c r="G14" s="66">
        <v>44243</v>
      </c>
      <c r="H14" s="66">
        <v>44243</v>
      </c>
      <c r="I14" s="66">
        <v>44243</v>
      </c>
      <c r="J14" s="75">
        <v>44279</v>
      </c>
      <c r="K14" s="66">
        <v>44243</v>
      </c>
      <c r="L14" s="66">
        <v>44271</v>
      </c>
      <c r="M14" s="66">
        <v>44279</v>
      </c>
      <c r="N14" s="55">
        <v>6</v>
      </c>
      <c r="O14" s="51">
        <v>4500</v>
      </c>
      <c r="P14" s="55">
        <v>1</v>
      </c>
      <c r="Q14" s="51">
        <v>1500</v>
      </c>
      <c r="R14" s="51">
        <v>6000</v>
      </c>
    </row>
    <row r="15" spans="1:18" s="30" customFormat="1" x14ac:dyDescent="0.35">
      <c r="A15" s="53" t="s">
        <v>33</v>
      </c>
      <c r="B15" s="53">
        <v>26410</v>
      </c>
      <c r="C15" s="53" t="s">
        <v>35</v>
      </c>
      <c r="D15" s="53" t="s">
        <v>36</v>
      </c>
      <c r="E15" s="52" t="s">
        <v>50</v>
      </c>
      <c r="F15" s="52" t="s">
        <v>37</v>
      </c>
      <c r="G15" s="56">
        <v>44250</v>
      </c>
      <c r="H15" s="56">
        <v>44250</v>
      </c>
      <c r="I15" s="56">
        <v>44250</v>
      </c>
      <c r="J15" s="56">
        <v>44266</v>
      </c>
      <c r="K15" s="56">
        <v>44250</v>
      </c>
      <c r="L15" s="56">
        <v>44264</v>
      </c>
      <c r="M15" s="57">
        <v>44266</v>
      </c>
      <c r="N15" s="53">
        <v>1</v>
      </c>
      <c r="O15" s="58">
        <v>750</v>
      </c>
      <c r="P15" s="54">
        <v>0</v>
      </c>
      <c r="Q15" s="59" t="s">
        <v>34</v>
      </c>
      <c r="R15" s="60">
        <v>750</v>
      </c>
    </row>
    <row r="16" spans="1:18" s="30" customFormat="1" x14ac:dyDescent="0.35">
      <c r="A16" s="53" t="s">
        <v>33</v>
      </c>
      <c r="B16" s="53">
        <v>26448</v>
      </c>
      <c r="C16" s="53" t="s">
        <v>38</v>
      </c>
      <c r="D16" s="53" t="s">
        <v>36</v>
      </c>
      <c r="E16" s="52" t="s">
        <v>46</v>
      </c>
      <c r="F16" s="52" t="s">
        <v>37</v>
      </c>
      <c r="G16" s="57">
        <v>44251</v>
      </c>
      <c r="H16" s="57">
        <v>44251</v>
      </c>
      <c r="I16" s="57">
        <v>44251</v>
      </c>
      <c r="J16" s="56" t="s">
        <v>34</v>
      </c>
      <c r="K16" s="57">
        <v>44251</v>
      </c>
      <c r="L16" s="57">
        <v>44265</v>
      </c>
      <c r="M16" s="57">
        <v>44286</v>
      </c>
      <c r="N16" s="53">
        <v>6</v>
      </c>
      <c r="O16" s="59">
        <v>4500</v>
      </c>
      <c r="P16" s="53">
        <v>15</v>
      </c>
      <c r="Q16" s="59">
        <v>22500</v>
      </c>
      <c r="R16" s="59">
        <v>27000</v>
      </c>
    </row>
    <row r="17" spans="1:18" s="30" customFormat="1" x14ac:dyDescent="0.35">
      <c r="A17" s="53" t="s">
        <v>33</v>
      </c>
      <c r="B17" s="53">
        <v>26492</v>
      </c>
      <c r="C17" s="53" t="s">
        <v>38</v>
      </c>
      <c r="D17" s="53" t="s">
        <v>36</v>
      </c>
      <c r="E17" s="52" t="s">
        <v>46</v>
      </c>
      <c r="F17" s="52" t="s">
        <v>37</v>
      </c>
      <c r="G17" s="57">
        <v>44253</v>
      </c>
      <c r="H17" s="57">
        <v>44253</v>
      </c>
      <c r="I17" s="57">
        <v>44253</v>
      </c>
      <c r="J17" s="56">
        <v>44274</v>
      </c>
      <c r="K17" s="57">
        <v>44253</v>
      </c>
      <c r="L17" s="57">
        <v>44267</v>
      </c>
      <c r="M17" s="57">
        <v>44274</v>
      </c>
      <c r="N17" s="53">
        <v>6</v>
      </c>
      <c r="O17" s="59">
        <v>4500</v>
      </c>
      <c r="P17" s="53">
        <v>0</v>
      </c>
      <c r="Q17" s="59" t="s">
        <v>34</v>
      </c>
      <c r="R17" s="59">
        <v>4500</v>
      </c>
    </row>
    <row r="18" spans="1:18" s="30" customFormat="1" x14ac:dyDescent="0.35">
      <c r="A18" s="53" t="s">
        <v>33</v>
      </c>
      <c r="B18" s="53">
        <v>26539</v>
      </c>
      <c r="C18" s="53" t="s">
        <v>35</v>
      </c>
      <c r="D18" s="53" t="s">
        <v>52</v>
      </c>
      <c r="E18" s="52" t="s">
        <v>53</v>
      </c>
      <c r="F18" s="52" t="s">
        <v>54</v>
      </c>
      <c r="G18" s="57">
        <v>44223</v>
      </c>
      <c r="H18" s="57">
        <v>44223</v>
      </c>
      <c r="I18" s="57">
        <v>44253</v>
      </c>
      <c r="J18" s="56" t="s">
        <v>34</v>
      </c>
      <c r="K18" s="57">
        <v>44253</v>
      </c>
      <c r="L18" s="57">
        <v>44267</v>
      </c>
      <c r="M18" s="57">
        <v>44286</v>
      </c>
      <c r="N18" s="53">
        <v>6</v>
      </c>
      <c r="O18" s="59">
        <v>4500</v>
      </c>
      <c r="P18" s="53">
        <v>13</v>
      </c>
      <c r="Q18" s="59">
        <v>19500</v>
      </c>
      <c r="R18" s="59">
        <v>24000</v>
      </c>
    </row>
    <row r="19" spans="1:18" s="30" customFormat="1" ht="15.75" customHeight="1" x14ac:dyDescent="0.35">
      <c r="A19" s="55" t="s">
        <v>33</v>
      </c>
      <c r="B19" s="55">
        <v>26575</v>
      </c>
      <c r="C19" s="55" t="s">
        <v>35</v>
      </c>
      <c r="D19" s="55" t="s">
        <v>36</v>
      </c>
      <c r="E19" s="50" t="s">
        <v>50</v>
      </c>
      <c r="F19" s="50" t="s">
        <v>37</v>
      </c>
      <c r="G19" s="66">
        <v>44257</v>
      </c>
      <c r="H19" s="66">
        <v>44257</v>
      </c>
      <c r="I19" s="66">
        <v>44257</v>
      </c>
      <c r="J19" s="75" t="s">
        <v>34</v>
      </c>
      <c r="K19" s="66">
        <v>44257</v>
      </c>
      <c r="L19" s="66">
        <v>44285</v>
      </c>
      <c r="M19" s="66">
        <v>44286</v>
      </c>
      <c r="N19" s="55">
        <v>1</v>
      </c>
      <c r="O19" s="51">
        <v>750</v>
      </c>
      <c r="P19" s="55">
        <v>0</v>
      </c>
      <c r="Q19" s="51" t="s">
        <v>34</v>
      </c>
      <c r="R19" s="51">
        <v>750</v>
      </c>
    </row>
    <row r="20" spans="1:18" s="30" customFormat="1" x14ac:dyDescent="0.35">
      <c r="A20" s="53" t="s">
        <v>33</v>
      </c>
      <c r="B20" s="53">
        <v>26682</v>
      </c>
      <c r="C20" s="53" t="s">
        <v>38</v>
      </c>
      <c r="D20" s="53" t="s">
        <v>36</v>
      </c>
      <c r="E20" s="52" t="s">
        <v>62</v>
      </c>
      <c r="F20" s="52" t="s">
        <v>63</v>
      </c>
      <c r="G20" s="57">
        <v>44260</v>
      </c>
      <c r="H20" s="57">
        <v>44260</v>
      </c>
      <c r="I20" s="57">
        <v>44260</v>
      </c>
      <c r="J20" s="56">
        <v>44278</v>
      </c>
      <c r="K20" s="57">
        <v>44260</v>
      </c>
      <c r="L20" s="57">
        <v>44274</v>
      </c>
      <c r="M20" s="57">
        <v>44278</v>
      </c>
      <c r="N20" s="53">
        <v>3</v>
      </c>
      <c r="O20" s="59">
        <v>2250</v>
      </c>
      <c r="P20" s="53">
        <v>0</v>
      </c>
      <c r="Q20" s="59" t="s">
        <v>34</v>
      </c>
      <c r="R20" s="59">
        <v>2250</v>
      </c>
    </row>
    <row r="21" spans="1:18" s="30" customFormat="1" x14ac:dyDescent="0.35">
      <c r="A21" s="70"/>
      <c r="B21" s="70"/>
      <c r="C21" s="70"/>
      <c r="D21" s="70"/>
      <c r="G21" s="71"/>
      <c r="H21" s="71"/>
      <c r="I21" s="71"/>
      <c r="J21" s="76"/>
      <c r="K21" s="71"/>
      <c r="L21" s="71"/>
      <c r="M21" s="71"/>
      <c r="N21" s="70"/>
      <c r="O21" s="72"/>
      <c r="P21" s="70"/>
      <c r="Q21" s="72"/>
      <c r="R21" s="72"/>
    </row>
    <row r="22" spans="1:18" s="30" customFormat="1" x14ac:dyDescent="0.35">
      <c r="A22" s="70"/>
      <c r="B22" s="70"/>
      <c r="C22" s="70"/>
      <c r="D22" s="70"/>
      <c r="G22" s="71"/>
      <c r="H22" s="71"/>
      <c r="I22" s="71"/>
      <c r="J22" s="76"/>
      <c r="K22" s="71"/>
      <c r="L22" s="71"/>
      <c r="M22" s="71"/>
      <c r="N22" s="70"/>
      <c r="O22" s="72"/>
      <c r="P22" s="70"/>
      <c r="Q22" s="72"/>
      <c r="R22" s="72"/>
    </row>
    <row r="23" spans="1:18" s="30" customFormat="1" x14ac:dyDescent="0.35">
      <c r="A23" s="70"/>
      <c r="B23" s="70"/>
      <c r="C23" s="70"/>
      <c r="D23" s="70"/>
      <c r="G23" s="71"/>
      <c r="H23" s="71"/>
      <c r="I23" s="71"/>
      <c r="J23" s="76"/>
      <c r="K23" s="71"/>
      <c r="L23" s="71"/>
      <c r="M23" s="71"/>
      <c r="N23" s="70"/>
      <c r="O23" s="72"/>
      <c r="P23" s="70"/>
      <c r="Q23" s="72"/>
      <c r="R23" s="72"/>
    </row>
    <row r="24" spans="1:18" s="30" customFormat="1" x14ac:dyDescent="0.35">
      <c r="A24" s="70"/>
      <c r="B24" s="70"/>
      <c r="C24" s="70"/>
      <c r="D24" s="70"/>
      <c r="G24" s="71"/>
      <c r="H24" s="71"/>
      <c r="I24" s="71"/>
      <c r="J24" s="76"/>
      <c r="K24" s="71"/>
      <c r="L24" s="71"/>
      <c r="M24" s="71"/>
      <c r="N24" s="70"/>
      <c r="O24" s="72"/>
      <c r="P24" s="70"/>
      <c r="Q24" s="72"/>
      <c r="R24" s="72"/>
    </row>
    <row r="25" spans="1:18" s="30" customFormat="1" x14ac:dyDescent="0.35">
      <c r="A25" s="70"/>
      <c r="B25" s="70"/>
      <c r="C25" s="70"/>
      <c r="D25" s="70"/>
      <c r="G25" s="71"/>
      <c r="H25" s="71"/>
      <c r="I25" s="71"/>
      <c r="J25" s="76"/>
      <c r="K25" s="71"/>
      <c r="L25" s="71"/>
      <c r="M25" s="71"/>
      <c r="N25" s="70"/>
      <c r="O25" s="72"/>
      <c r="P25" s="70"/>
      <c r="Q25" s="72"/>
      <c r="R25" s="72"/>
    </row>
    <row r="26" spans="1:18" s="30" customFormat="1" x14ac:dyDescent="0.35">
      <c r="A26" s="70"/>
      <c r="B26" s="70"/>
      <c r="C26" s="70"/>
      <c r="D26" s="70"/>
      <c r="G26" s="71"/>
      <c r="H26" s="71"/>
      <c r="I26" s="71"/>
      <c r="J26" s="76"/>
      <c r="K26" s="71"/>
      <c r="L26" s="71"/>
      <c r="M26" s="71"/>
      <c r="N26" s="70"/>
      <c r="O26" s="72"/>
      <c r="P26" s="70"/>
      <c r="Q26" s="72"/>
      <c r="R26" s="72"/>
    </row>
    <row r="27" spans="1:18" s="30" customFormat="1" x14ac:dyDescent="0.35">
      <c r="A27" s="70"/>
      <c r="B27" s="70"/>
      <c r="C27" s="70"/>
      <c r="D27" s="70"/>
      <c r="G27" s="71"/>
      <c r="H27" s="71"/>
      <c r="I27" s="71"/>
      <c r="J27" s="76"/>
      <c r="K27" s="71"/>
      <c r="L27" s="71"/>
      <c r="M27" s="71"/>
      <c r="N27" s="70"/>
      <c r="O27" s="72"/>
      <c r="P27" s="70"/>
      <c r="Q27" s="72"/>
      <c r="R27" s="72"/>
    </row>
    <row r="28" spans="1:18" s="30" customFormat="1" x14ac:dyDescent="0.35">
      <c r="A28" s="70"/>
      <c r="B28" s="70"/>
      <c r="C28" s="70"/>
      <c r="D28" s="70"/>
      <c r="G28" s="71"/>
      <c r="H28" s="71"/>
      <c r="I28" s="71"/>
      <c r="J28" s="76"/>
      <c r="K28" s="71"/>
      <c r="L28" s="71"/>
      <c r="M28" s="71"/>
      <c r="N28" s="70"/>
      <c r="O28" s="72"/>
      <c r="P28" s="70"/>
      <c r="Q28" s="72"/>
      <c r="R28" s="72"/>
    </row>
    <row r="29" spans="1:18" s="30" customFormat="1" x14ac:dyDescent="0.35">
      <c r="A29" s="70"/>
      <c r="B29" s="70"/>
      <c r="C29" s="70"/>
      <c r="D29" s="70"/>
      <c r="G29" s="71"/>
      <c r="H29" s="71"/>
      <c r="I29" s="71"/>
      <c r="J29" s="76"/>
      <c r="K29" s="71"/>
      <c r="L29" s="71"/>
      <c r="M29" s="71"/>
      <c r="N29" s="70"/>
      <c r="O29" s="72"/>
      <c r="P29" s="70"/>
      <c r="Q29" s="72"/>
      <c r="R29" s="72"/>
    </row>
  </sheetData>
  <sortState ref="A3:AD25">
    <sortCondition descending="1" ref="A3:A25"/>
    <sortCondition ref="B3:B25"/>
  </sortState>
  <conditionalFormatting sqref="A1:E1">
    <cfRule type="duplicateValues" dxfId="0" priority="239"/>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Mar2021 In-Jail Fines Summary</vt:lpstr>
      <vt:lpstr>Mar2021 In-Jail Fines Cases</vt:lpstr>
    </vt:vector>
  </TitlesOfParts>
  <Company>DSHS / Exec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Miklas, Thomas (DSHS/RDA)</dc:creator>
  <cp:lastModifiedBy>Horton, Russell (DSHS/BHA)</cp:lastModifiedBy>
  <cp:lastPrinted>2019-11-09T00:23:55Z</cp:lastPrinted>
  <dcterms:created xsi:type="dcterms:W3CDTF">2018-09-14T18:39:52Z</dcterms:created>
  <dcterms:modified xsi:type="dcterms:W3CDTF">2021-04-30T23:54:30Z</dcterms:modified>
</cp:coreProperties>
</file>