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615" windowHeight="7575"/>
  </bookViews>
  <sheets>
    <sheet name="Cover" sheetId="1" r:id="rId1"/>
    <sheet name="A" sheetId="2" r:id="rId2"/>
    <sheet name="B" sheetId="4" r:id="rId3"/>
    <sheet name="C" sheetId="5" r:id="rId4"/>
    <sheet name="D" sheetId="6" r:id="rId5"/>
    <sheet name="E" sheetId="12" r:id="rId6"/>
    <sheet name="F" sheetId="8" r:id="rId7"/>
    <sheet name="data" sheetId="3" state="hidden" r:id="rId8"/>
    <sheet name="chart_data" sheetId="9" state="hidden" r:id="rId9"/>
  </sheets>
  <definedNames>
    <definedName name="_xlnm.Print_Area" localSheetId="1">A!$A$1:$C$29</definedName>
    <definedName name="_xlnm.Print_Area" localSheetId="2">B!$A$1:$G$35</definedName>
    <definedName name="_xlnm.Print_Area" localSheetId="3">'C'!$A$1:$G$34</definedName>
    <definedName name="_xlnm.Print_Area" localSheetId="0">Cover!$A$1:$E$32</definedName>
    <definedName name="_xlnm.Print_Area" localSheetId="4">D!$A$1:$R$37</definedName>
    <definedName name="_xlnm.Print_Area" localSheetId="5">E!$A$1:$M$37</definedName>
    <definedName name="_xlnm.Print_Area" localSheetId="6">F!$A$1:$K$52</definedName>
  </definedNames>
  <calcPr calcId="162913"/>
</workbook>
</file>

<file path=xl/calcChain.xml><?xml version="1.0" encoding="utf-8"?>
<calcChain xmlns="http://schemas.openxmlformats.org/spreadsheetml/2006/main">
  <c r="K32" i="6" l="1"/>
  <c r="K31" i="6"/>
  <c r="K28" i="6"/>
  <c r="K27" i="6"/>
  <c r="K26" i="6"/>
  <c r="K23" i="6"/>
  <c r="K22" i="6"/>
  <c r="K21" i="6"/>
  <c r="K20" i="6"/>
  <c r="K19" i="6"/>
  <c r="K18" i="6"/>
  <c r="K15" i="6"/>
  <c r="K14" i="6"/>
  <c r="K13" i="6"/>
  <c r="K10" i="6"/>
  <c r="K9" i="6"/>
  <c r="K8" i="6"/>
  <c r="J32" i="6"/>
  <c r="J31" i="6"/>
  <c r="J28" i="6"/>
  <c r="J27" i="6"/>
  <c r="J26" i="6"/>
  <c r="J23" i="6"/>
  <c r="J22" i="6"/>
  <c r="J21" i="6"/>
  <c r="J20" i="6"/>
  <c r="J19" i="6"/>
  <c r="J18" i="6"/>
  <c r="J15" i="6"/>
  <c r="J14" i="6"/>
  <c r="J13" i="6"/>
  <c r="J10" i="6"/>
  <c r="J9" i="6"/>
  <c r="J8" i="6"/>
  <c r="I32" i="6"/>
  <c r="I31" i="6"/>
  <c r="I28" i="6"/>
  <c r="I27" i="6"/>
  <c r="I26" i="6"/>
  <c r="I23" i="6"/>
  <c r="I22" i="6"/>
  <c r="I21" i="6"/>
  <c r="I20" i="6"/>
  <c r="I19" i="6"/>
  <c r="I18" i="6"/>
  <c r="I15" i="6"/>
  <c r="I14" i="6"/>
  <c r="I13" i="6"/>
  <c r="I10" i="6"/>
  <c r="I9" i="6"/>
  <c r="I8" i="6"/>
  <c r="H32" i="6"/>
  <c r="H31" i="6"/>
  <c r="H28" i="6"/>
  <c r="H27" i="6"/>
  <c r="H26" i="6"/>
  <c r="H23" i="6"/>
  <c r="H22" i="6"/>
  <c r="H21" i="6"/>
  <c r="H20" i="6"/>
  <c r="H19" i="6"/>
  <c r="H18" i="6"/>
  <c r="H15" i="6"/>
  <c r="H14" i="6"/>
  <c r="H13" i="6"/>
  <c r="H10" i="6"/>
  <c r="H9" i="6"/>
  <c r="H8" i="6"/>
  <c r="L32" i="6"/>
  <c r="Q32" i="6" s="1"/>
  <c r="L31" i="6"/>
  <c r="Q31" i="6" s="1"/>
  <c r="L28" i="6"/>
  <c r="L27" i="6"/>
  <c r="Q27" i="6" s="1"/>
  <c r="L26" i="6"/>
  <c r="L23" i="6"/>
  <c r="Q23" i="6" s="1"/>
  <c r="L22" i="6"/>
  <c r="Q22" i="6" s="1"/>
  <c r="L21" i="6"/>
  <c r="Q21" i="6" s="1"/>
  <c r="L20" i="6"/>
  <c r="Q20" i="6" s="1"/>
  <c r="L19" i="6"/>
  <c r="Q19" i="6" s="1"/>
  <c r="L18" i="6"/>
  <c r="L15" i="6"/>
  <c r="Q15" i="6" s="1"/>
  <c r="L14" i="6"/>
  <c r="L13" i="6"/>
  <c r="Q13" i="6" s="1"/>
  <c r="L10" i="6"/>
  <c r="Q10" i="6" s="1"/>
  <c r="L9" i="6"/>
  <c r="Q9" i="6" s="1"/>
  <c r="L8" i="6"/>
  <c r="Q8" i="6" s="1"/>
  <c r="A32" i="6"/>
  <c r="A31" i="6"/>
  <c r="A28" i="6"/>
  <c r="A27" i="6"/>
  <c r="A26" i="6"/>
  <c r="A19" i="6"/>
  <c r="A20" i="6"/>
  <c r="A21" i="6"/>
  <c r="A22" i="6"/>
  <c r="A23" i="6"/>
  <c r="A18" i="6"/>
  <c r="A14" i="6"/>
  <c r="A15" i="6"/>
  <c r="A13" i="6"/>
  <c r="A10" i="6"/>
  <c r="A9" i="6"/>
  <c r="A8" i="6"/>
  <c r="B23" i="9"/>
  <c r="B22" i="9"/>
  <c r="B21" i="9"/>
  <c r="B19" i="9"/>
  <c r="B18" i="9"/>
  <c r="B17" i="9"/>
  <c r="B15" i="9"/>
  <c r="B14" i="9"/>
  <c r="B13" i="9"/>
  <c r="B12" i="9"/>
  <c r="B11" i="9"/>
  <c r="B10" i="9"/>
  <c r="B8" i="9"/>
  <c r="B7" i="9"/>
  <c r="B6" i="9"/>
  <c r="B4" i="9"/>
  <c r="B3" i="9"/>
  <c r="C50" i="9"/>
  <c r="E50" i="9" s="1"/>
  <c r="D50" i="9"/>
  <c r="F50" i="9"/>
  <c r="C49" i="9"/>
  <c r="E49" i="9" s="1"/>
  <c r="D49" i="9"/>
  <c r="F49" i="9"/>
  <c r="C47" i="9"/>
  <c r="E47" i="9" s="1"/>
  <c r="D47" i="9"/>
  <c r="F47" i="9"/>
  <c r="C46" i="9"/>
  <c r="E46" i="9" s="1"/>
  <c r="D46" i="9"/>
  <c r="F46" i="9"/>
  <c r="C45" i="9"/>
  <c r="E45" i="9" s="1"/>
  <c r="D45" i="9"/>
  <c r="F45" i="9"/>
  <c r="C44" i="9"/>
  <c r="D44" i="9"/>
  <c r="E44" i="9"/>
  <c r="F44" i="9"/>
  <c r="C43" i="9"/>
  <c r="D43" i="9"/>
  <c r="F43" i="9"/>
  <c r="C42" i="9"/>
  <c r="E42" i="9" s="1"/>
  <c r="D42" i="9"/>
  <c r="F42" i="9"/>
  <c r="C40" i="9"/>
  <c r="E40" i="9" s="1"/>
  <c r="D40" i="9"/>
  <c r="F40" i="9"/>
  <c r="C39" i="9"/>
  <c r="E39" i="9" s="1"/>
  <c r="D39" i="9"/>
  <c r="F39" i="9"/>
  <c r="C38" i="9"/>
  <c r="E38" i="9" s="1"/>
  <c r="D38" i="9"/>
  <c r="F38" i="9"/>
  <c r="C37" i="9"/>
  <c r="E37" i="9" s="1"/>
  <c r="D37" i="9"/>
  <c r="F37" i="9"/>
  <c r="C36" i="9"/>
  <c r="E36" i="9" s="1"/>
  <c r="D36" i="9"/>
  <c r="F36" i="9"/>
  <c r="C34" i="9"/>
  <c r="D34" i="9"/>
  <c r="F34" i="9"/>
  <c r="C33" i="9"/>
  <c r="E33" i="9" s="1"/>
  <c r="D33" i="9"/>
  <c r="F33" i="9"/>
  <c r="C32" i="9"/>
  <c r="D32" i="9"/>
  <c r="F32" i="9"/>
  <c r="C31" i="9"/>
  <c r="E31" i="9" s="1"/>
  <c r="D31" i="9"/>
  <c r="F31" i="9"/>
  <c r="C22" i="9"/>
  <c r="C21" i="9"/>
  <c r="C19" i="9"/>
  <c r="C18" i="9"/>
  <c r="C17" i="9"/>
  <c r="C15" i="9"/>
  <c r="C14" i="9"/>
  <c r="C13" i="9"/>
  <c r="C12" i="9"/>
  <c r="C11" i="9"/>
  <c r="C10" i="9"/>
  <c r="C8" i="9"/>
  <c r="C7" i="9"/>
  <c r="C6" i="9"/>
  <c r="C4" i="9"/>
  <c r="C3" i="9"/>
  <c r="C23" i="9"/>
  <c r="C27" i="6"/>
  <c r="R32" i="6"/>
  <c r="O32" i="6"/>
  <c r="G32" i="6"/>
  <c r="F32" i="6"/>
  <c r="E32" i="6"/>
  <c r="D32" i="6"/>
  <c r="C32" i="6"/>
  <c r="R31" i="6"/>
  <c r="O31" i="6"/>
  <c r="G31" i="6"/>
  <c r="F31" i="6"/>
  <c r="E31" i="6"/>
  <c r="D31" i="6"/>
  <c r="C31" i="6"/>
  <c r="A29" i="6"/>
  <c r="R28" i="6"/>
  <c r="O28" i="6"/>
  <c r="G28" i="6"/>
  <c r="F28" i="6"/>
  <c r="E28" i="6"/>
  <c r="D28" i="6"/>
  <c r="C28" i="6"/>
  <c r="N28" i="6" s="1"/>
  <c r="R27" i="6"/>
  <c r="O27" i="6"/>
  <c r="G27" i="6"/>
  <c r="F27" i="6"/>
  <c r="E27" i="6"/>
  <c r="D27" i="6"/>
  <c r="R26" i="6"/>
  <c r="O26" i="6"/>
  <c r="G26" i="6"/>
  <c r="F26" i="6"/>
  <c r="E26" i="6"/>
  <c r="D26" i="6"/>
  <c r="C26" i="6"/>
  <c r="A24" i="6"/>
  <c r="R23" i="6"/>
  <c r="O23" i="6"/>
  <c r="G23" i="6"/>
  <c r="F23" i="6"/>
  <c r="E23" i="6"/>
  <c r="D23" i="6"/>
  <c r="C23" i="6"/>
  <c r="R22" i="6"/>
  <c r="G22" i="6"/>
  <c r="R21" i="6"/>
  <c r="O21" i="6"/>
  <c r="G21" i="6"/>
  <c r="F21" i="6"/>
  <c r="E21" i="6"/>
  <c r="D21" i="6"/>
  <c r="C21" i="6"/>
  <c r="R20" i="6"/>
  <c r="O20" i="6"/>
  <c r="G20" i="6"/>
  <c r="F20" i="6"/>
  <c r="E20" i="6"/>
  <c r="D20" i="6"/>
  <c r="C20" i="6"/>
  <c r="R19" i="6"/>
  <c r="O19" i="6"/>
  <c r="G19" i="6"/>
  <c r="F19" i="6"/>
  <c r="E19" i="6"/>
  <c r="D19" i="6"/>
  <c r="C19" i="6"/>
  <c r="N19" i="6" s="1"/>
  <c r="R18" i="6"/>
  <c r="O18" i="6"/>
  <c r="G18" i="6"/>
  <c r="F18" i="6"/>
  <c r="E18" i="6"/>
  <c r="D18" i="6"/>
  <c r="C18" i="6"/>
  <c r="A16" i="6"/>
  <c r="R15" i="6"/>
  <c r="O15" i="6"/>
  <c r="G15" i="6"/>
  <c r="F15" i="6"/>
  <c r="E15" i="6"/>
  <c r="D15" i="6"/>
  <c r="C15" i="6"/>
  <c r="R14" i="6"/>
  <c r="O14" i="6"/>
  <c r="G14" i="6"/>
  <c r="F14" i="6"/>
  <c r="E14" i="6"/>
  <c r="D14" i="6"/>
  <c r="C14" i="6"/>
  <c r="R13" i="6"/>
  <c r="O13" i="6"/>
  <c r="G13" i="6"/>
  <c r="F13" i="6"/>
  <c r="E13" i="6"/>
  <c r="D13" i="6"/>
  <c r="C13" i="6"/>
  <c r="A11" i="6"/>
  <c r="R10" i="6"/>
  <c r="O10" i="6"/>
  <c r="G10" i="6"/>
  <c r="F10" i="6"/>
  <c r="E10" i="6"/>
  <c r="D10" i="6"/>
  <c r="C10" i="6"/>
  <c r="R9" i="6"/>
  <c r="O9" i="6"/>
  <c r="G9" i="6"/>
  <c r="F9" i="6"/>
  <c r="E9" i="6"/>
  <c r="D9" i="6"/>
  <c r="C9" i="6"/>
  <c r="N9" i="6" s="1"/>
  <c r="R8" i="6"/>
  <c r="O8" i="6"/>
  <c r="G8" i="6"/>
  <c r="F8" i="6"/>
  <c r="E8" i="6"/>
  <c r="D8" i="6"/>
  <c r="C8" i="6"/>
  <c r="A6" i="6"/>
  <c r="G32" i="5"/>
  <c r="F32" i="5"/>
  <c r="E32" i="5"/>
  <c r="D32" i="5"/>
  <c r="C32" i="5"/>
  <c r="A32" i="5"/>
  <c r="G31" i="5"/>
  <c r="F31" i="5"/>
  <c r="E31" i="5"/>
  <c r="D31" i="5"/>
  <c r="C31" i="5"/>
  <c r="A31" i="5"/>
  <c r="A29" i="5"/>
  <c r="G28" i="5"/>
  <c r="F28" i="5"/>
  <c r="E28" i="5"/>
  <c r="D28" i="5"/>
  <c r="C28" i="5"/>
  <c r="A28" i="5"/>
  <c r="G27" i="5"/>
  <c r="F27" i="5"/>
  <c r="E27" i="5"/>
  <c r="D27" i="5"/>
  <c r="C27" i="5"/>
  <c r="A27" i="5"/>
  <c r="G26" i="5"/>
  <c r="F26" i="5"/>
  <c r="E26" i="5"/>
  <c r="D26" i="5"/>
  <c r="C26" i="5"/>
  <c r="A26" i="5"/>
  <c r="A24" i="5"/>
  <c r="G23" i="5"/>
  <c r="F23" i="5"/>
  <c r="E23" i="5"/>
  <c r="D23" i="5"/>
  <c r="C23" i="5"/>
  <c r="A23" i="5"/>
  <c r="G22" i="5"/>
  <c r="F22" i="5"/>
  <c r="E22" i="5"/>
  <c r="D22" i="5"/>
  <c r="C22" i="5"/>
  <c r="A22" i="5"/>
  <c r="G21" i="5"/>
  <c r="F21" i="5"/>
  <c r="E21" i="5"/>
  <c r="D21" i="5"/>
  <c r="C21" i="5"/>
  <c r="A21" i="5"/>
  <c r="G20" i="5"/>
  <c r="F20" i="5"/>
  <c r="E20" i="5"/>
  <c r="D20" i="5"/>
  <c r="C20" i="5"/>
  <c r="A20" i="5"/>
  <c r="G19" i="5"/>
  <c r="F19" i="5"/>
  <c r="E19" i="5"/>
  <c r="D19" i="5"/>
  <c r="C19" i="5"/>
  <c r="A19" i="5"/>
  <c r="G18" i="5"/>
  <c r="F18" i="5"/>
  <c r="E18" i="5"/>
  <c r="D18" i="5"/>
  <c r="C18" i="5"/>
  <c r="A18" i="5"/>
  <c r="A16" i="5"/>
  <c r="G15" i="5"/>
  <c r="F15" i="5"/>
  <c r="E15" i="5"/>
  <c r="D15" i="5"/>
  <c r="C15" i="5"/>
  <c r="A15" i="5"/>
  <c r="G14" i="5"/>
  <c r="F14" i="5"/>
  <c r="E14" i="5"/>
  <c r="D14" i="5"/>
  <c r="C14" i="5"/>
  <c r="A14" i="5"/>
  <c r="G13" i="5"/>
  <c r="F13" i="5"/>
  <c r="E13" i="5"/>
  <c r="D13" i="5"/>
  <c r="C13" i="5"/>
  <c r="A13" i="5"/>
  <c r="A11" i="5"/>
  <c r="G10" i="5"/>
  <c r="F10" i="5"/>
  <c r="E10" i="5"/>
  <c r="D10" i="5"/>
  <c r="C10" i="5"/>
  <c r="A10" i="5"/>
  <c r="G9" i="5"/>
  <c r="F9" i="5"/>
  <c r="E9" i="5"/>
  <c r="D9" i="5"/>
  <c r="C9" i="5"/>
  <c r="A9" i="5"/>
  <c r="G8" i="5"/>
  <c r="F8" i="5"/>
  <c r="E8" i="5"/>
  <c r="D8" i="5"/>
  <c r="C8" i="5"/>
  <c r="A8" i="5"/>
  <c r="A6" i="5"/>
  <c r="J46" i="8"/>
  <c r="D46" i="8"/>
  <c r="C46" i="8"/>
  <c r="J45" i="8"/>
  <c r="H45" i="8"/>
  <c r="I45" i="8" s="1"/>
  <c r="F45" i="8"/>
  <c r="D45" i="8"/>
  <c r="C45" i="8"/>
  <c r="J44" i="8"/>
  <c r="H44" i="8"/>
  <c r="F44" i="8"/>
  <c r="D44" i="8"/>
  <c r="C44" i="8"/>
  <c r="K44" i="8" s="1"/>
  <c r="J43" i="8"/>
  <c r="H43" i="8"/>
  <c r="F43" i="8"/>
  <c r="D43" i="8"/>
  <c r="C43" i="8"/>
  <c r="K43" i="8" s="1"/>
  <c r="J42" i="8"/>
  <c r="H42" i="8"/>
  <c r="F42" i="8"/>
  <c r="D42" i="8"/>
  <c r="C42" i="8"/>
  <c r="K42" i="8" s="1"/>
  <c r="J41" i="8"/>
  <c r="H41" i="8"/>
  <c r="F41" i="8"/>
  <c r="D41" i="8"/>
  <c r="C41" i="8"/>
  <c r="G41" i="8" s="1"/>
  <c r="J40" i="8"/>
  <c r="K40" i="8" s="1"/>
  <c r="H40" i="8"/>
  <c r="F40" i="8"/>
  <c r="D40" i="8"/>
  <c r="C40" i="8"/>
  <c r="J39" i="8"/>
  <c r="K39" i="8" s="1"/>
  <c r="H39" i="8"/>
  <c r="F39" i="8"/>
  <c r="D39" i="8"/>
  <c r="C39" i="8"/>
  <c r="J38" i="8"/>
  <c r="K38" i="8" s="1"/>
  <c r="H38" i="8"/>
  <c r="F38" i="8"/>
  <c r="D38" i="8"/>
  <c r="C38" i="8"/>
  <c r="J37" i="8"/>
  <c r="H37" i="8"/>
  <c r="I37" i="8" s="1"/>
  <c r="F37" i="8"/>
  <c r="D37" i="8"/>
  <c r="C37" i="8"/>
  <c r="K37" i="8" s="1"/>
  <c r="J36" i="8"/>
  <c r="H36" i="8"/>
  <c r="F36" i="8"/>
  <c r="D36" i="8"/>
  <c r="C36" i="8"/>
  <c r="K36" i="8" s="1"/>
  <c r="J35" i="8"/>
  <c r="H35" i="8"/>
  <c r="F35" i="8"/>
  <c r="D35" i="8"/>
  <c r="C35" i="8"/>
  <c r="K35" i="8" s="1"/>
  <c r="J34" i="8"/>
  <c r="H34" i="8"/>
  <c r="F34" i="8"/>
  <c r="D34" i="8"/>
  <c r="C34" i="8"/>
  <c r="K34" i="8" s="1"/>
  <c r="J33" i="8"/>
  <c r="H33" i="8"/>
  <c r="F33" i="8"/>
  <c r="G33" i="8" s="1"/>
  <c r="D33" i="8"/>
  <c r="C33" i="8"/>
  <c r="J32" i="8"/>
  <c r="H32" i="8"/>
  <c r="F32" i="8"/>
  <c r="D32" i="8"/>
  <c r="C32" i="8"/>
  <c r="K32" i="8" s="1"/>
  <c r="J31" i="8"/>
  <c r="K31" i="8" s="1"/>
  <c r="H31" i="8"/>
  <c r="F31" i="8"/>
  <c r="D31" i="8"/>
  <c r="C31" i="8"/>
  <c r="G31" i="8" s="1"/>
  <c r="J30" i="8"/>
  <c r="K30" i="8" s="1"/>
  <c r="H30" i="8"/>
  <c r="F30" i="8"/>
  <c r="D30" i="8"/>
  <c r="C30" i="8"/>
  <c r="J29" i="8"/>
  <c r="H29" i="8"/>
  <c r="F29" i="8"/>
  <c r="D29" i="8"/>
  <c r="C29" i="8"/>
  <c r="I29" i="8" s="1"/>
  <c r="J28" i="8"/>
  <c r="H28" i="8"/>
  <c r="F28" i="8"/>
  <c r="D28" i="8"/>
  <c r="C28" i="8"/>
  <c r="K28" i="8" s="1"/>
  <c r="J27" i="8"/>
  <c r="H27" i="8"/>
  <c r="F27" i="8"/>
  <c r="D27" i="8"/>
  <c r="C27" i="8"/>
  <c r="K27" i="8" s="1"/>
  <c r="J26" i="8"/>
  <c r="H26" i="8"/>
  <c r="F26" i="8"/>
  <c r="D26" i="8"/>
  <c r="C26" i="8"/>
  <c r="K26" i="8" s="1"/>
  <c r="J25" i="8"/>
  <c r="H25" i="8"/>
  <c r="F25" i="8"/>
  <c r="G25" i="8" s="1"/>
  <c r="D25" i="8"/>
  <c r="C25" i="8"/>
  <c r="K25" i="8" s="1"/>
  <c r="J24" i="8"/>
  <c r="H24" i="8"/>
  <c r="F24" i="8"/>
  <c r="D24" i="8"/>
  <c r="C24" i="8"/>
  <c r="I24" i="8" s="1"/>
  <c r="J23" i="8"/>
  <c r="K23" i="8" s="1"/>
  <c r="H23" i="8"/>
  <c r="F23" i="8"/>
  <c r="D23" i="8"/>
  <c r="C23" i="8"/>
  <c r="J22" i="8"/>
  <c r="K22" i="8" s="1"/>
  <c r="H22" i="8"/>
  <c r="I22" i="8" s="1"/>
  <c r="F22" i="8"/>
  <c r="D22" i="8"/>
  <c r="C22" i="8"/>
  <c r="J21" i="8"/>
  <c r="H21" i="8"/>
  <c r="F21" i="8"/>
  <c r="D21" i="8"/>
  <c r="C21" i="8"/>
  <c r="G21" i="8" s="1"/>
  <c r="J20" i="8"/>
  <c r="H20" i="8"/>
  <c r="F20" i="8"/>
  <c r="D20" i="8"/>
  <c r="C20" i="8"/>
  <c r="K20" i="8" s="1"/>
  <c r="J19" i="8"/>
  <c r="H19" i="8"/>
  <c r="F19" i="8"/>
  <c r="D19" i="8"/>
  <c r="C19" i="8"/>
  <c r="K19" i="8" s="1"/>
  <c r="H18" i="8"/>
  <c r="D18" i="8"/>
  <c r="C18" i="8"/>
  <c r="J17" i="8"/>
  <c r="H17" i="8"/>
  <c r="F17" i="8"/>
  <c r="D17" i="8"/>
  <c r="C17" i="8"/>
  <c r="K17" i="8" s="1"/>
  <c r="J16" i="8"/>
  <c r="H16" i="8"/>
  <c r="F16" i="8"/>
  <c r="D16" i="8"/>
  <c r="C16" i="8"/>
  <c r="K16" i="8" s="1"/>
  <c r="J15" i="8"/>
  <c r="H15" i="8"/>
  <c r="F15" i="8"/>
  <c r="G15" i="8" s="1"/>
  <c r="D15" i="8"/>
  <c r="C15" i="8"/>
  <c r="I15" i="8" s="1"/>
  <c r="J14" i="8"/>
  <c r="K14" i="8" s="1"/>
  <c r="H14" i="8"/>
  <c r="F14" i="8"/>
  <c r="D14" i="8"/>
  <c r="C14" i="8"/>
  <c r="J13" i="8"/>
  <c r="H13" i="8"/>
  <c r="F13" i="8"/>
  <c r="D13" i="8"/>
  <c r="C13" i="8"/>
  <c r="K13" i="8" s="1"/>
  <c r="J12" i="8"/>
  <c r="K12" i="8" s="1"/>
  <c r="H12" i="8"/>
  <c r="F12" i="8"/>
  <c r="G12" i="8" s="1"/>
  <c r="D12" i="8"/>
  <c r="C12" i="8"/>
  <c r="J11" i="8"/>
  <c r="H11" i="8"/>
  <c r="I11" i="8" s="1"/>
  <c r="F11" i="8"/>
  <c r="D11" i="8"/>
  <c r="C11" i="8"/>
  <c r="F10" i="8"/>
  <c r="G10" i="8" s="1"/>
  <c r="D10" i="8"/>
  <c r="C10" i="8"/>
  <c r="H9" i="8"/>
  <c r="D9" i="8"/>
  <c r="C9" i="8"/>
  <c r="F8" i="8"/>
  <c r="D8" i="8"/>
  <c r="C8" i="8"/>
  <c r="J7" i="8"/>
  <c r="H7" i="8"/>
  <c r="F7" i="8"/>
  <c r="D7" i="8"/>
  <c r="C7" i="8"/>
  <c r="G7" i="8" s="1"/>
  <c r="K46" i="8"/>
  <c r="K45" i="8"/>
  <c r="G45" i="8"/>
  <c r="G44" i="8"/>
  <c r="K41" i="8"/>
  <c r="I41" i="8"/>
  <c r="I40" i="8"/>
  <c r="I39" i="8"/>
  <c r="G39" i="8"/>
  <c r="I38" i="8"/>
  <c r="G38" i="8"/>
  <c r="G37" i="8"/>
  <c r="I35" i="8"/>
  <c r="K33" i="8"/>
  <c r="I33" i="8"/>
  <c r="I32" i="8"/>
  <c r="I31" i="8"/>
  <c r="I30" i="8"/>
  <c r="G30" i="8"/>
  <c r="K29" i="8"/>
  <c r="G29" i="8"/>
  <c r="I28" i="8"/>
  <c r="I27" i="8"/>
  <c r="I25" i="8"/>
  <c r="K24" i="8"/>
  <c r="I23" i="8"/>
  <c r="G23" i="8"/>
  <c r="G22" i="8"/>
  <c r="K21" i="8"/>
  <c r="I21" i="8"/>
  <c r="I20" i="8"/>
  <c r="I18" i="8"/>
  <c r="G16" i="8"/>
  <c r="K15" i="8"/>
  <c r="I14" i="8"/>
  <c r="I13" i="8"/>
  <c r="G13" i="8"/>
  <c r="I12" i="8"/>
  <c r="K11" i="8"/>
  <c r="G11" i="8"/>
  <c r="I9" i="8"/>
  <c r="K7" i="8"/>
  <c r="I7" i="8"/>
  <c r="D32" i="4"/>
  <c r="C32" i="4"/>
  <c r="A32" i="4"/>
  <c r="D31" i="4"/>
  <c r="C31" i="4"/>
  <c r="A31" i="4"/>
  <c r="A29" i="4"/>
  <c r="D28" i="4"/>
  <c r="C28" i="4"/>
  <c r="A28" i="4"/>
  <c r="D27" i="4"/>
  <c r="C27" i="4"/>
  <c r="A27" i="4"/>
  <c r="D26" i="4"/>
  <c r="C26" i="4"/>
  <c r="A26" i="4"/>
  <c r="A24" i="4"/>
  <c r="D23" i="4"/>
  <c r="C23" i="4"/>
  <c r="A23" i="4"/>
  <c r="D22" i="4"/>
  <c r="C22" i="4"/>
  <c r="A22" i="4"/>
  <c r="D21" i="4"/>
  <c r="C21" i="4"/>
  <c r="A21" i="4"/>
  <c r="D20" i="4"/>
  <c r="C20" i="4"/>
  <c r="A20" i="4"/>
  <c r="D19" i="4"/>
  <c r="C19" i="4"/>
  <c r="A19" i="4"/>
  <c r="D18" i="4"/>
  <c r="C18" i="4"/>
  <c r="A18" i="4"/>
  <c r="A16" i="4"/>
  <c r="D15" i="4"/>
  <c r="C15" i="4"/>
  <c r="A15" i="4"/>
  <c r="D14" i="4"/>
  <c r="C14" i="4"/>
  <c r="A14" i="4"/>
  <c r="D13" i="4"/>
  <c r="C13" i="4"/>
  <c r="A13" i="4"/>
  <c r="A11" i="4"/>
  <c r="D10" i="4"/>
  <c r="C10" i="4"/>
  <c r="A10" i="4"/>
  <c r="D9" i="4"/>
  <c r="C9" i="4"/>
  <c r="A9" i="4"/>
  <c r="D8" i="4"/>
  <c r="C8" i="4"/>
  <c r="A8" i="4"/>
  <c r="A6" i="4"/>
  <c r="D5" i="4"/>
  <c r="A26" i="2"/>
  <c r="A25" i="2"/>
  <c r="A24" i="2"/>
  <c r="A23" i="2"/>
  <c r="A22" i="2"/>
  <c r="A21" i="2"/>
  <c r="A20" i="2"/>
  <c r="A19" i="2"/>
  <c r="A18" i="2"/>
  <c r="A17" i="2"/>
  <c r="A16" i="2"/>
  <c r="A15" i="2"/>
  <c r="A14" i="2"/>
  <c r="A13" i="2"/>
  <c r="A12" i="2"/>
  <c r="A11" i="2"/>
  <c r="A10" i="2"/>
  <c r="A9" i="2"/>
  <c r="A8" i="2"/>
  <c r="A7" i="2"/>
  <c r="A6" i="2"/>
  <c r="A5" i="2"/>
  <c r="B6" i="1"/>
  <c r="G19" i="8" l="1"/>
  <c r="I19" i="8"/>
  <c r="G36" i="8"/>
  <c r="G43" i="8"/>
  <c r="I36" i="8"/>
  <c r="I43" i="8"/>
  <c r="G8" i="8"/>
  <c r="G14" i="8"/>
  <c r="I17" i="8"/>
  <c r="G24" i="8"/>
  <c r="G32" i="8"/>
  <c r="G40" i="8"/>
  <c r="G20" i="8"/>
  <c r="G27" i="8"/>
  <c r="I44" i="8"/>
  <c r="G17" i="8"/>
  <c r="G28" i="8"/>
  <c r="G35" i="8"/>
  <c r="Q14" i="6"/>
  <c r="Q26" i="6"/>
  <c r="I16" i="8"/>
  <c r="G26" i="8"/>
  <c r="G34" i="8"/>
  <c r="G42" i="8"/>
  <c r="Q18" i="6"/>
  <c r="Q28" i="6"/>
  <c r="I26" i="8"/>
  <c r="I34" i="8"/>
  <c r="I42" i="8"/>
  <c r="N26" i="6"/>
  <c r="N14" i="6"/>
  <c r="N23" i="6"/>
  <c r="N21" i="6"/>
  <c r="N31" i="6"/>
  <c r="N8" i="6"/>
  <c r="N10" i="6"/>
  <c r="N13" i="6"/>
  <c r="N15" i="6"/>
  <c r="N18" i="6"/>
  <c r="N20" i="6"/>
  <c r="N27" i="6"/>
  <c r="N32" i="6"/>
  <c r="F8" i="3"/>
  <c r="A4" i="8" s="1"/>
  <c r="A6" i="3"/>
  <c r="M3" i="12" s="1"/>
  <c r="A5" i="3"/>
  <c r="A8" i="3" s="1"/>
  <c r="B10" i="1" l="1"/>
  <c r="F7" i="3"/>
  <c r="K3" i="8" s="1"/>
  <c r="A7" i="3"/>
  <c r="G3" i="5" l="1"/>
  <c r="C3" i="2"/>
  <c r="R3" i="6"/>
  <c r="G3" i="4"/>
</calcChain>
</file>

<file path=xl/sharedStrings.xml><?xml version="1.0" encoding="utf-8"?>
<sst xmlns="http://schemas.openxmlformats.org/spreadsheetml/2006/main" count="568" uniqueCount="307">
  <si>
    <t>QUALITY AND HELPFULNESS</t>
  </si>
  <si>
    <t>DSHS STAFF</t>
  </si>
  <si>
    <t>ACCESS AND PROCESSES</t>
  </si>
  <si>
    <t>INFORMATION</t>
  </si>
  <si>
    <t>CLIENT INVOLVEMENT</t>
  </si>
  <si>
    <t>With Child Support Data</t>
  </si>
  <si>
    <t>sort</t>
  </si>
  <si>
    <t>qnum</t>
  </si>
  <si>
    <t>qtext</t>
  </si>
  <si>
    <t>strongno</t>
  </si>
  <si>
    <t>no</t>
  </si>
  <si>
    <t>neutral</t>
  </si>
  <si>
    <t>yes</t>
  </si>
  <si>
    <t>strongyes</t>
  </si>
  <si>
    <t>satisfied</t>
  </si>
  <si>
    <t xml:space="preserve">q_16 </t>
  </si>
  <si>
    <t xml:space="preserve">q_15 </t>
  </si>
  <si>
    <t xml:space="preserve">q_14 </t>
  </si>
  <si>
    <t xml:space="preserve">q_9 </t>
  </si>
  <si>
    <t xml:space="preserve">q_10 </t>
  </si>
  <si>
    <t xml:space="preserve">q_11 </t>
  </si>
  <si>
    <t xml:space="preserve">q_4 </t>
  </si>
  <si>
    <t xml:space="preserve">q_3 </t>
  </si>
  <si>
    <t xml:space="preserve">q_2 </t>
  </si>
  <si>
    <t xml:space="preserve">q_6 </t>
  </si>
  <si>
    <t xml:space="preserve">Did you get services as quickly as you needed? </t>
  </si>
  <si>
    <t xml:space="preserve">q_5a </t>
  </si>
  <si>
    <t xml:space="preserve">q_5 </t>
  </si>
  <si>
    <t xml:space="preserve">q_1 </t>
  </si>
  <si>
    <t xml:space="preserve">q_8 </t>
  </si>
  <si>
    <t xml:space="preserve">q_7 </t>
  </si>
  <si>
    <t xml:space="preserve">Was it easy to get the information you needed about services? </t>
  </si>
  <si>
    <t xml:space="preserve">q_12 </t>
  </si>
  <si>
    <t xml:space="preserve">q_13 </t>
  </si>
  <si>
    <t>Without Child Support Data</t>
  </si>
  <si>
    <t>Historical</t>
  </si>
  <si>
    <t>P-Values comp with "first"</t>
  </si>
  <si>
    <t>P-Values comp with "last"</t>
  </si>
  <si>
    <t>prgm</t>
  </si>
  <si>
    <t>previous_q_text</t>
  </si>
  <si>
    <t>program</t>
  </si>
  <si>
    <t>var</t>
  </si>
  <si>
    <t>p-value</t>
  </si>
  <si>
    <t>q_5a</t>
  </si>
  <si>
    <t>DSHS Data, With Child Support Data</t>
  </si>
  <si>
    <t xml:space="preserve">q_19all </t>
  </si>
  <si>
    <t xml:space="preserve">Do staff listen to what you have to say? </t>
  </si>
  <si>
    <t xml:space="preserve">Do staff understand your needs? </t>
  </si>
  <si>
    <t xml:space="preserve">Do you know what program services there are for you and your family? </t>
  </si>
  <si>
    <t xml:space="preserve">Did program staff explain things clearly? </t>
  </si>
  <si>
    <t xml:space="preserve">q_17 </t>
  </si>
  <si>
    <t xml:space="preserve">q_18 </t>
  </si>
  <si>
    <t>Theme Data, Unweighted</t>
  </si>
  <si>
    <t>comment</t>
  </si>
  <si>
    <t>count</t>
  </si>
  <si>
    <t>_NAME_</t>
  </si>
  <si>
    <t>any</t>
  </si>
  <si>
    <t>any_percent</t>
  </si>
  <si>
    <t>pos</t>
  </si>
  <si>
    <t>neg</t>
  </si>
  <si>
    <t>neut</t>
  </si>
  <si>
    <t>pos_percent</t>
  </si>
  <si>
    <t xml:space="preserve">qual_dshs </t>
  </si>
  <si>
    <t xml:space="preserve">qual </t>
  </si>
  <si>
    <t xml:space="preserve">H </t>
  </si>
  <si>
    <t xml:space="preserve">HD </t>
  </si>
  <si>
    <t xml:space="preserve">HO </t>
  </si>
  <si>
    <t xml:space="preserve">HN </t>
  </si>
  <si>
    <t xml:space="preserve">HS </t>
  </si>
  <si>
    <t xml:space="preserve">staf </t>
  </si>
  <si>
    <t xml:space="preserve">SC </t>
  </si>
  <si>
    <t xml:space="preserve">SL </t>
  </si>
  <si>
    <t xml:space="preserve">SO </t>
  </si>
  <si>
    <t xml:space="preserve">SP </t>
  </si>
  <si>
    <t xml:space="preserve">SN </t>
  </si>
  <si>
    <t xml:space="preserve">SX </t>
  </si>
  <si>
    <t xml:space="preserve">proc </t>
  </si>
  <si>
    <t xml:space="preserve">acce_sub </t>
  </si>
  <si>
    <t xml:space="preserve">AP </t>
  </si>
  <si>
    <t xml:space="preserve">AL </t>
  </si>
  <si>
    <t xml:space="preserve">AA </t>
  </si>
  <si>
    <t xml:space="preserve">proc_sub </t>
  </si>
  <si>
    <t xml:space="preserve">PR </t>
  </si>
  <si>
    <t xml:space="preserve">PS </t>
  </si>
  <si>
    <t xml:space="preserve">PP </t>
  </si>
  <si>
    <t xml:space="preserve">PT </t>
  </si>
  <si>
    <t xml:space="preserve">PE </t>
  </si>
  <si>
    <t xml:space="preserve">dive_sub </t>
  </si>
  <si>
    <t xml:space="preserve">DV </t>
  </si>
  <si>
    <t xml:space="preserve">info </t>
  </si>
  <si>
    <t xml:space="preserve">IN </t>
  </si>
  <si>
    <t xml:space="preserve">IL </t>
  </si>
  <si>
    <t xml:space="preserve">coor </t>
  </si>
  <si>
    <t xml:space="preserve">CP </t>
  </si>
  <si>
    <t xml:space="preserve">CW </t>
  </si>
  <si>
    <t xml:space="preserve">reso </t>
  </si>
  <si>
    <t xml:space="preserve">RP </t>
  </si>
  <si>
    <t xml:space="preserve">RB </t>
  </si>
  <si>
    <t xml:space="preserve">RM </t>
  </si>
  <si>
    <t xml:space="preserve">RC </t>
  </si>
  <si>
    <t xml:space="preserve">othe </t>
  </si>
  <si>
    <t xml:space="preserve">O </t>
  </si>
  <si>
    <t xml:space="preserve">DK </t>
  </si>
  <si>
    <t>Client Satisfaction Rates - Bar Chart</t>
  </si>
  <si>
    <t>Client Survey Responses -  Detailed Breakdown</t>
  </si>
  <si>
    <t>Historical Comparison of Client Survey Satisfaction Rates</t>
  </si>
  <si>
    <t>Positive, Negative or Neutral/Mixed Comments by Topic</t>
  </si>
  <si>
    <t>Narrative Comments Report</t>
  </si>
  <si>
    <t>Reports</t>
  </si>
  <si>
    <t>Contents</t>
  </si>
  <si>
    <t>CLIENT SURVEY</t>
  </si>
  <si>
    <t>A</t>
  </si>
  <si>
    <t>B</t>
  </si>
  <si>
    <t>C</t>
  </si>
  <si>
    <t>D</t>
  </si>
  <si>
    <t>E</t>
  </si>
  <si>
    <t>F</t>
  </si>
  <si>
    <t>Client Survey Satisfaction Rates* - Chart</t>
  </si>
  <si>
    <t>Legend:</t>
  </si>
  <si>
    <t>61-70%</t>
  </si>
  <si>
    <t>NOTE:</t>
  </si>
  <si>
    <t>51-60%</t>
  </si>
  <si>
    <t>0-50%</t>
  </si>
  <si>
    <t>Total</t>
  </si>
  <si>
    <t>Good Work</t>
  </si>
  <si>
    <t>Needs Work</t>
  </si>
  <si>
    <t>Mixed or Neutral</t>
  </si>
  <si>
    <t>%</t>
  </si>
  <si>
    <t>Quality/Help</t>
  </si>
  <si>
    <t>H</t>
  </si>
  <si>
    <t>HD</t>
  </si>
  <si>
    <t xml:space="preserve">  Things are OK</t>
  </si>
  <si>
    <t>HO</t>
  </si>
  <si>
    <t xml:space="preserve">  Nothing</t>
  </si>
  <si>
    <t>HN</t>
  </si>
  <si>
    <t xml:space="preserve">  Specific Program Quality</t>
  </si>
  <si>
    <t>HS</t>
  </si>
  <si>
    <t>Staff</t>
  </si>
  <si>
    <t xml:space="preserve">  Staff Courtesy</t>
  </si>
  <si>
    <t>SC</t>
  </si>
  <si>
    <t xml:space="preserve">  Staff Listens/Understands</t>
  </si>
  <si>
    <t>SL</t>
  </si>
  <si>
    <t xml:space="preserve">  Other Staff Comments</t>
  </si>
  <si>
    <t>SO</t>
  </si>
  <si>
    <t xml:space="preserve">  Specific Staff</t>
  </si>
  <si>
    <t>SP</t>
  </si>
  <si>
    <t xml:space="preserve">  Need More Staff</t>
  </si>
  <si>
    <t>SN</t>
  </si>
  <si>
    <t xml:space="preserve">  Providers</t>
  </si>
  <si>
    <t>SX</t>
  </si>
  <si>
    <t>Process/Access</t>
  </si>
  <si>
    <t>ACCESS</t>
  </si>
  <si>
    <t xml:space="preserve">  Phone/Staff Access</t>
  </si>
  <si>
    <t>AP</t>
  </si>
  <si>
    <t xml:space="preserve">  Location/Hours</t>
  </si>
  <si>
    <t>AL</t>
  </si>
  <si>
    <t xml:space="preserve">  Appointment Process</t>
  </si>
  <si>
    <t>AA</t>
  </si>
  <si>
    <t>PROCESS</t>
  </si>
  <si>
    <t xml:space="preserve">  Process - General</t>
  </si>
  <si>
    <t>PR</t>
  </si>
  <si>
    <t xml:space="preserve">  Process - Specific</t>
  </si>
  <si>
    <t>PS</t>
  </si>
  <si>
    <t xml:space="preserve">  Paperwork</t>
  </si>
  <si>
    <t>PP</t>
  </si>
  <si>
    <t xml:space="preserve">  Process - Timeliness</t>
  </si>
  <si>
    <t>PT</t>
  </si>
  <si>
    <t xml:space="preserve">  Eligibility</t>
  </si>
  <si>
    <t>PE</t>
  </si>
  <si>
    <t>DIVERSITY</t>
  </si>
  <si>
    <t xml:space="preserve">  Diversity/Preference</t>
  </si>
  <si>
    <t>DV</t>
  </si>
  <si>
    <t>Information</t>
  </si>
  <si>
    <t xml:space="preserve">  Information - General</t>
  </si>
  <si>
    <t>IN</t>
  </si>
  <si>
    <t xml:space="preserve">  Language Services</t>
  </si>
  <si>
    <t>IL</t>
  </si>
  <si>
    <t>Coordination</t>
  </si>
  <si>
    <t xml:space="preserve">  Between Programs</t>
  </si>
  <si>
    <t>CP</t>
  </si>
  <si>
    <t xml:space="preserve">  Between Workers</t>
  </si>
  <si>
    <t>CW</t>
  </si>
  <si>
    <t>Resources</t>
  </si>
  <si>
    <t xml:space="preserve">  More Programs</t>
  </si>
  <si>
    <t>RP</t>
  </si>
  <si>
    <t xml:space="preserve">  More Money/Benefits</t>
  </si>
  <si>
    <t>RB</t>
  </si>
  <si>
    <t xml:space="preserve">  More Medical/Dental Benefits</t>
  </si>
  <si>
    <t>RM</t>
  </si>
  <si>
    <t xml:space="preserve">  More Providers</t>
  </si>
  <si>
    <t>RC</t>
  </si>
  <si>
    <t>Other</t>
  </si>
  <si>
    <t xml:space="preserve">  Other/Miscellaneous</t>
  </si>
  <si>
    <t>O</t>
  </si>
  <si>
    <t xml:space="preserve">  Don't Know</t>
  </si>
  <si>
    <t>DK</t>
  </si>
  <si>
    <t>Client Survey Satisfaction Rates - Detailed Breakdown</t>
  </si>
  <si>
    <t>Strong NO</t>
  </si>
  <si>
    <t>Strong YES</t>
  </si>
  <si>
    <t>Client Survey Satisfaction Rates - Historical Comparison</t>
  </si>
  <si>
    <t>N/A</t>
  </si>
  <si>
    <t>* Change between years is statistically significant at the .05 level.</t>
  </si>
  <si>
    <t>**Question wording changed in 2009 to make questions easier to understand.</t>
  </si>
  <si>
    <r>
      <t>MAJOR THEMES AND SUBTHEMES</t>
    </r>
    <r>
      <rPr>
        <vertAlign val="superscript"/>
        <sz val="8"/>
        <color theme="1"/>
        <rFont val="Verdana"/>
        <family val="2"/>
      </rPr>
      <t>1</t>
    </r>
  </si>
  <si>
    <r>
      <t>#</t>
    </r>
    <r>
      <rPr>
        <vertAlign val="superscript"/>
        <sz val="8"/>
        <color theme="1"/>
        <rFont val="Verdana"/>
        <family val="2"/>
      </rPr>
      <t>2</t>
    </r>
  </si>
  <si>
    <r>
      <t>% of All</t>
    </r>
    <r>
      <rPr>
        <vertAlign val="superscript"/>
        <sz val="8"/>
        <color theme="1"/>
        <rFont val="Verdana"/>
        <family val="2"/>
      </rPr>
      <t>3</t>
    </r>
  </si>
  <si>
    <r>
      <rPr>
        <vertAlign val="superscript"/>
        <sz val="7"/>
        <color theme="1"/>
        <rFont val="Verdana"/>
        <family val="2"/>
      </rPr>
      <t>1</t>
    </r>
    <r>
      <rPr>
        <sz val="7"/>
        <color theme="1"/>
        <rFont val="Verdana"/>
        <family val="2"/>
      </rPr>
      <t xml:space="preserve">Major themes (in blue rows) and secondary themes (in italics) are rollups of the subthemes listed immediately below.  They are unduplicated - not the total of the numbers below.  For example, a single person who made "Good Work" comments in "Staff Courtesy" and "Specific Staff" is counted only once in the "Staff" row.  Likewise, a person who has a "Good Work" comment in the "Staff Courtesy" row and a "Needs Work" comment in the "Specific Staff" row would be counted as a "Mixed" comment in the "Staff" row. </t>
    </r>
  </si>
  <si>
    <r>
      <rPr>
        <vertAlign val="superscript"/>
        <sz val="7"/>
        <color theme="1"/>
        <rFont val="Verdana"/>
        <family val="2"/>
      </rPr>
      <t>2</t>
    </r>
    <r>
      <rPr>
        <sz val="7"/>
        <color theme="1"/>
        <rFont val="Verdana"/>
        <family val="2"/>
      </rPr>
      <t>All # columns show how many persons made any mention of this theme. Multiple comments on the same theme by a single person are only counted once in the row for that theme. A single person may make both "Satisfied" and "Needs Work" comments on the same theme - that person will be counted in the "Neutral or Mixed" column.</t>
    </r>
  </si>
  <si>
    <r>
      <rPr>
        <vertAlign val="superscript"/>
        <sz val="7"/>
        <color theme="1"/>
        <rFont val="Verdana"/>
        <family val="2"/>
      </rPr>
      <t>3</t>
    </r>
    <r>
      <rPr>
        <sz val="7"/>
        <color theme="1"/>
        <rFont val="Verdana"/>
        <family val="2"/>
      </rPr>
      <t>Respondents who commented on this theme as a percentage of the total number of respondents who made narrative comments.</t>
    </r>
  </si>
  <si>
    <t>Type</t>
  </si>
  <si>
    <t>Description</t>
  </si>
  <si>
    <t>Categories</t>
  </si>
  <si>
    <t>Neutral</t>
  </si>
  <si>
    <t>QUALITY/HELP</t>
  </si>
  <si>
    <t>DSHS Helps</t>
  </si>
  <si>
    <t>Specific Program Quality</t>
  </si>
  <si>
    <t>STAFF</t>
  </si>
  <si>
    <t xml:space="preserve">Staff Courtesy </t>
  </si>
  <si>
    <t>Staff Listens/Understands</t>
  </si>
  <si>
    <t>Oth.Staff Com-ments</t>
  </si>
  <si>
    <t>Specific Staff Member</t>
  </si>
  <si>
    <t>Need More Staff</t>
  </si>
  <si>
    <t>Providers</t>
  </si>
  <si>
    <t>SERVICE DELIVERY</t>
  </si>
  <si>
    <t>Access</t>
  </si>
  <si>
    <t>Processes</t>
  </si>
  <si>
    <t>Diversity</t>
  </si>
  <si>
    <t>RESOURCES</t>
  </si>
  <si>
    <t>More Programs</t>
  </si>
  <si>
    <t>More Money/Benefits</t>
  </si>
  <si>
    <t>More Medical/Dental Benefits</t>
  </si>
  <si>
    <t>More Providers</t>
  </si>
  <si>
    <t>Chart A - Reverse order</t>
  </si>
  <si>
    <t xml:space="preserve">. </t>
  </si>
  <si>
    <t>.</t>
  </si>
  <si>
    <t>Chart E - Reverse Order</t>
  </si>
  <si>
    <t xml:space="preserve">*Percentage shown is the percent who answered "yes" or "strong yes."  Data are weighted.   </t>
  </si>
  <si>
    <t>Percentage shown is the percent who answered "yes" or "strong yes."  Data are weighted.</t>
  </si>
  <si>
    <t xml:space="preserve">Did you have a say in what kind of services you get? </t>
  </si>
  <si>
    <t xml:space="preserve">Did you help make plans and set goals about services? </t>
  </si>
  <si>
    <t>"all"</t>
  </si>
  <si>
    <t>Client Survey Satisfaction Rates - Compared to All Respondents</t>
  </si>
  <si>
    <t xml:space="preserve">  Services Helped</t>
  </si>
  <si>
    <t xml:space="preserve">  Didn't Help</t>
  </si>
  <si>
    <t>All Respondents</t>
  </si>
  <si>
    <t>Comparison to All Respondents</t>
  </si>
  <si>
    <t xml:space="preserve">Overall, do social and health service programs help you and your family? </t>
  </si>
  <si>
    <t xml:space="preserve">Does your program do good work? </t>
  </si>
  <si>
    <t xml:space="preserve">Are you satisfied with program services? </t>
  </si>
  <si>
    <t xml:space="preserve">Do staff treat you with courtesy and respect? </t>
  </si>
  <si>
    <t xml:space="preserve">Are program offices open at times that are good for you? </t>
  </si>
  <si>
    <t xml:space="preserve">Is it easy to get to the program office? </t>
  </si>
  <si>
    <t xml:space="preserve">Is it easy to get services from the program? </t>
  </si>
  <si>
    <t xml:space="preserve">When you call, is it easy to get a live person when you need to? </t>
  </si>
  <si>
    <t xml:space="preserve">Do staff return your calls within 24 hours? </t>
  </si>
  <si>
    <t xml:space="preserve">Did staff who helped you treat you with courtesy and respect? </t>
  </si>
  <si>
    <t xml:space="preserve">Did staff who helped you listen to what you had to say? </t>
  </si>
  <si>
    <t xml:space="preserve">Did staff who helped you understand your needs? </t>
  </si>
  <si>
    <t>Change
01 - 17</t>
  </si>
  <si>
    <t>Change
15 - 17</t>
  </si>
  <si>
    <t>NOTES:</t>
  </si>
  <si>
    <t>Question format changed between the 2005 and 2007 surveys which may affect comparisons to previous years.  Percentage shown is the percent who answered "yes" or "strong yes."  Data are weighted.  Some 2015 data may differ from previously published reports due to improved weighting.</t>
  </si>
  <si>
    <t>Developmental Disabilities Administration</t>
  </si>
  <si>
    <t>DDA</t>
  </si>
  <si>
    <t xml:space="preserve">Overall, has DDA helped you? </t>
  </si>
  <si>
    <t xml:space="preserve">Does DDA do good work? </t>
  </si>
  <si>
    <t xml:space="preserve">Are you satisfied with DDA services? </t>
  </si>
  <si>
    <t xml:space="preserve">Is the DDA office open at times that are good for you? </t>
  </si>
  <si>
    <t xml:space="preserve">Is it easy to get to the DDA office? </t>
  </si>
  <si>
    <t xml:space="preserve">Is it easy to get services from DDA? </t>
  </si>
  <si>
    <t xml:space="preserve">When you call DDA, is it easy to get to a live person when you need to? </t>
  </si>
  <si>
    <t xml:space="preserve">Did DDA staff return your calls within 24 hours? </t>
  </si>
  <si>
    <t xml:space="preserve">Do you know what DDA services there are for you? </t>
  </si>
  <si>
    <t xml:space="preserve">Did DDA staff explain things clearly? </t>
  </si>
  <si>
    <t xml:space="preserve">Did you help make plans and set goals about DDA services? </t>
  </si>
  <si>
    <t xml:space="preserve">Thinking of all the programs together, have your social and health service programs done good work? </t>
  </si>
  <si>
    <t xml:space="preserve">Do social and health services make sure all your services work well together? </t>
  </si>
  <si>
    <t xml:space="preserve">Do the staff from your different social and health service programs work together as a team to try to help you get the services you need? </t>
  </si>
  <si>
    <t xml:space="preserve">DD </t>
  </si>
  <si>
    <t xml:space="preserve">Overall, has DD helped you? </t>
  </si>
  <si>
    <t xml:space="preserve">Does DD do good work? </t>
  </si>
  <si>
    <t xml:space="preserve">Are you satisfied with DD services? </t>
  </si>
  <si>
    <t xml:space="preserve">Is the DD office open at times that are good for you? </t>
  </si>
  <si>
    <t xml:space="preserve">Is it easy to get to the DD office? </t>
  </si>
  <si>
    <t xml:space="preserve">Is it easy to get services from DD? </t>
  </si>
  <si>
    <t xml:space="preserve">When you call DD, is it easy to get to a live person when you need to? </t>
  </si>
  <si>
    <t xml:space="preserve">Did DD staff return your calls within 24 hours? </t>
  </si>
  <si>
    <t xml:space="preserve">Do you know what DD services there are for you? </t>
  </si>
  <si>
    <t xml:space="preserve">Did DD staff explain things clearly? </t>
  </si>
  <si>
    <t xml:space="preserve">Did you help make plans and set goals about DD services? </t>
  </si>
  <si>
    <t xml:space="preserve">DDD16p </t>
  </si>
  <si>
    <t xml:space="preserve">DDD15p </t>
  </si>
  <si>
    <t xml:space="preserve">DDD14p </t>
  </si>
  <si>
    <t xml:space="preserve">DDD9p </t>
  </si>
  <si>
    <t xml:space="preserve">DDD10p </t>
  </si>
  <si>
    <t xml:space="preserve">DDD11p </t>
  </si>
  <si>
    <t xml:space="preserve">DDD4p </t>
  </si>
  <si>
    <t xml:space="preserve">DDD3p </t>
  </si>
  <si>
    <t xml:space="preserve">DDD2p </t>
  </si>
  <si>
    <t xml:space="preserve">DDD6p </t>
  </si>
  <si>
    <t xml:space="preserve">DDD5ap </t>
  </si>
  <si>
    <t xml:space="preserve">DDD5p </t>
  </si>
  <si>
    <t xml:space="preserve">DDD1p </t>
  </si>
  <si>
    <t xml:space="preserve">DDD8p </t>
  </si>
  <si>
    <t xml:space="preserve">DDD7p </t>
  </si>
  <si>
    <t xml:space="preserve">DDD12p </t>
  </si>
  <si>
    <t xml:space="preserve">DDD13p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</si>
</sst>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1"/>
      <color theme="1"/>
      <name val="Verdana"/>
      <family val="2"/>
    </font>
    <font>
      <sz val="8"/>
      <name val="Verdana"/>
      <family val="2"/>
    </font>
    <font>
      <b/>
      <sz val="8"/>
      <color indexed="10"/>
      <name val="Verdana"/>
      <family val="2"/>
    </font>
    <font>
      <b/>
      <sz val="8"/>
      <name val="Verdana"/>
      <family val="2"/>
    </font>
    <font>
      <sz val="9"/>
      <color theme="1"/>
      <name val="Verdana"/>
      <family val="2"/>
    </font>
    <font>
      <sz val="12"/>
      <color theme="1"/>
      <name val="Verdana"/>
      <family val="2"/>
    </font>
    <font>
      <b/>
      <sz val="12"/>
      <color theme="1"/>
      <name val="Verdana"/>
      <family val="2"/>
    </font>
    <font>
      <b/>
      <sz val="14"/>
      <color theme="4" tint="-0.499984740745262"/>
      <name val="Verdana"/>
      <family val="2"/>
    </font>
    <font>
      <b/>
      <sz val="22"/>
      <color theme="4" tint="-0.499984740745262"/>
      <name val="Verdana"/>
      <family val="2"/>
    </font>
    <font>
      <b/>
      <sz val="16"/>
      <color theme="4" tint="-0.499984740745262"/>
      <name val="Verdana"/>
      <family val="2"/>
    </font>
    <font>
      <u/>
      <sz val="11"/>
      <color theme="10"/>
      <name val="Calibri"/>
      <family val="2"/>
    </font>
    <font>
      <sz val="11"/>
      <color theme="10"/>
      <name val="Calibri"/>
      <family val="2"/>
    </font>
    <font>
      <sz val="11"/>
      <color theme="0"/>
      <name val="Verdana"/>
      <family val="2"/>
    </font>
    <font>
      <sz val="8"/>
      <color theme="1"/>
      <name val="Verdana"/>
      <family val="2"/>
    </font>
    <font>
      <sz val="7"/>
      <color theme="1"/>
      <name val="Verdana"/>
      <family val="2"/>
    </font>
    <font>
      <b/>
      <sz val="9"/>
      <color theme="0"/>
      <name val="Verdana"/>
      <family val="2"/>
    </font>
    <font>
      <b/>
      <sz val="8"/>
      <color theme="1"/>
      <name val="Verdana"/>
      <family val="2"/>
    </font>
    <font>
      <sz val="14"/>
      <color theme="4" tint="-0.499984740745262"/>
      <name val="Verdana"/>
      <family val="2"/>
    </font>
    <font>
      <b/>
      <sz val="8"/>
      <color indexed="9"/>
      <name val="Verdana"/>
      <family val="2"/>
    </font>
    <font>
      <b/>
      <sz val="8"/>
      <color theme="0"/>
      <name val="Verdana"/>
      <family val="2"/>
    </font>
    <font>
      <sz val="12"/>
      <color theme="4" tint="-0.499984740745262"/>
      <name val="Verdana"/>
      <family val="2"/>
    </font>
    <font>
      <vertAlign val="superscript"/>
      <sz val="8"/>
      <color theme="1"/>
      <name val="Verdana"/>
      <family val="2"/>
    </font>
    <font>
      <i/>
      <sz val="8"/>
      <color theme="1"/>
      <name val="Verdana"/>
      <family val="2"/>
    </font>
    <font>
      <vertAlign val="superscript"/>
      <sz val="7"/>
      <color theme="1"/>
      <name val="Verdana"/>
      <family val="2"/>
    </font>
    <font>
      <sz val="9"/>
      <color rgb="FF000000"/>
      <name val="Verdana"/>
      <family val="2"/>
    </font>
    <font>
      <sz val="12"/>
      <name val="Verdana"/>
      <family val="2"/>
    </font>
  </fonts>
  <fills count="11">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rgb="FFFFCC00"/>
        <bgColor indexed="64"/>
      </patternFill>
    </fill>
    <fill>
      <patternFill patternType="solid">
        <fgColor theme="9" tint="-0.499984740745262"/>
        <bgColor indexed="64"/>
      </patternFill>
    </fill>
  </fills>
  <borders count="5">
    <border>
      <left/>
      <right/>
      <top/>
      <bottom/>
      <diagonal/>
    </border>
    <border>
      <left/>
      <right/>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s>
  <cellStyleXfs count="2">
    <xf numFmtId="0" fontId="0" fillId="0" borderId="0"/>
    <xf numFmtId="0" fontId="11" fillId="0" borderId="0" applyNumberFormat="0" applyFill="0" applyBorder="0" applyAlignment="0" applyProtection="0">
      <alignment vertical="top"/>
      <protection locked="0"/>
    </xf>
  </cellStyleXfs>
  <cellXfs count="137">
    <xf numFmtId="0" fontId="0" fillId="0" borderId="0" xfId="0"/>
    <xf numFmtId="0" fontId="1" fillId="0" borderId="0" xfId="0" applyFont="1"/>
    <xf numFmtId="0" fontId="2" fillId="0" borderId="0" xfId="0" applyFont="1"/>
    <xf numFmtId="9" fontId="2" fillId="0" borderId="0" xfId="0" applyNumberFormat="1" applyFont="1"/>
    <xf numFmtId="0" fontId="3" fillId="0" borderId="0" xfId="0" applyFont="1"/>
    <xf numFmtId="16" fontId="2" fillId="0" borderId="0" xfId="0" applyNumberFormat="1" applyFont="1"/>
    <xf numFmtId="0" fontId="2" fillId="0" borderId="0" xfId="0" applyFont="1" applyBorder="1" applyAlignment="1"/>
    <xf numFmtId="1" fontId="2" fillId="0" borderId="0" xfId="0" applyNumberFormat="1" applyFont="1" applyBorder="1" applyAlignment="1"/>
    <xf numFmtId="1" fontId="2" fillId="0" borderId="0" xfId="0" applyNumberFormat="1" applyFont="1" applyBorder="1" applyAlignment="1">
      <alignment horizontal="right"/>
    </xf>
    <xf numFmtId="2" fontId="2" fillId="0" borderId="0" xfId="0" applyNumberFormat="1" applyFont="1"/>
    <xf numFmtId="0" fontId="2" fillId="0" borderId="0" xfId="0" applyFont="1" applyAlignment="1">
      <alignment horizontal="right"/>
    </xf>
    <xf numFmtId="0" fontId="4" fillId="0" borderId="0" xfId="0" applyFont="1" applyAlignment="1">
      <alignment horizontal="center"/>
    </xf>
    <xf numFmtId="0" fontId="1" fillId="0" borderId="0" xfId="0" applyFont="1" applyAlignment="1">
      <alignment horizontal="right"/>
    </xf>
    <xf numFmtId="0" fontId="1" fillId="0" borderId="0" xfId="0" applyFont="1" applyAlignment="1">
      <alignment vertical="top"/>
    </xf>
    <xf numFmtId="0" fontId="1" fillId="0" borderId="0" xfId="0" applyFont="1" applyAlignment="1">
      <alignment horizontal="left" indent="3"/>
    </xf>
    <xf numFmtId="0" fontId="12" fillId="0" borderId="0" xfId="1" applyFont="1" applyFill="1" applyAlignment="1" applyProtection="1">
      <alignment horizontal="center"/>
    </xf>
    <xf numFmtId="0" fontId="1" fillId="0" borderId="0" xfId="0" applyFont="1" applyAlignment="1">
      <alignment horizontal="center"/>
    </xf>
    <xf numFmtId="0" fontId="6" fillId="0" borderId="0" xfId="0" applyFont="1" applyAlignment="1">
      <alignment horizontal="left" indent="2"/>
    </xf>
    <xf numFmtId="0" fontId="1" fillId="7" borderId="0" xfId="0" applyFont="1" applyFill="1"/>
    <xf numFmtId="0" fontId="1" fillId="7" borderId="0" xfId="0" applyFont="1" applyFill="1" applyAlignment="1">
      <alignment vertical="top"/>
    </xf>
    <xf numFmtId="0" fontId="13" fillId="5" borderId="0" xfId="1" applyFont="1" applyFill="1" applyAlignment="1" applyProtection="1">
      <alignment horizontal="center"/>
    </xf>
    <xf numFmtId="0" fontId="14" fillId="0" borderId="0" xfId="0" applyFont="1"/>
    <xf numFmtId="0" fontId="15" fillId="0" borderId="0" xfId="0" applyFont="1"/>
    <xf numFmtId="0" fontId="15" fillId="0" borderId="0" xfId="0" applyFont="1" applyAlignment="1">
      <alignment vertical="top"/>
    </xf>
    <xf numFmtId="9" fontId="14" fillId="0" borderId="0" xfId="0" applyNumberFormat="1" applyFont="1"/>
    <xf numFmtId="0" fontId="15" fillId="8" borderId="0" xfId="0" applyFont="1" applyFill="1"/>
    <xf numFmtId="0" fontId="15" fillId="9" borderId="0" xfId="0" applyFont="1" applyFill="1"/>
    <xf numFmtId="0" fontId="15" fillId="10" borderId="0" xfId="0" applyFont="1" applyFill="1"/>
    <xf numFmtId="0" fontId="17" fillId="0" borderId="0" xfId="0" applyFont="1"/>
    <xf numFmtId="0" fontId="17" fillId="0" borderId="0" xfId="0" applyFont="1" applyAlignment="1">
      <alignment horizontal="center"/>
    </xf>
    <xf numFmtId="0" fontId="18" fillId="0" borderId="0" xfId="0" applyFont="1" applyAlignment="1">
      <alignment horizontal="right"/>
    </xf>
    <xf numFmtId="0" fontId="4" fillId="0" borderId="0" xfId="0" applyFont="1" applyBorder="1"/>
    <xf numFmtId="0" fontId="4" fillId="0" borderId="0" xfId="0" applyFont="1"/>
    <xf numFmtId="0" fontId="19" fillId="2" borderId="0" xfId="0" applyFont="1" applyFill="1"/>
    <xf numFmtId="0" fontId="4" fillId="3" borderId="0" xfId="0" applyFont="1" applyFill="1" applyAlignment="1">
      <alignment horizontal="right"/>
    </xf>
    <xf numFmtId="0" fontId="4" fillId="3" borderId="0" xfId="0" applyFont="1" applyFill="1"/>
    <xf numFmtId="0" fontId="4" fillId="3" borderId="1" xfId="0" applyFont="1" applyFill="1" applyBorder="1" applyAlignment="1">
      <alignment horizontal="right"/>
    </xf>
    <xf numFmtId="9" fontId="2" fillId="0" borderId="0" xfId="0" applyNumberFormat="1" applyFont="1" applyFill="1"/>
    <xf numFmtId="0" fontId="2" fillId="0" borderId="0" xfId="0" applyFont="1" applyAlignment="1">
      <alignment wrapText="1"/>
    </xf>
    <xf numFmtId="0" fontId="4" fillId="3" borderId="0" xfId="0" applyFont="1" applyFill="1" applyBorder="1" applyAlignment="1">
      <alignment horizontal="right"/>
    </xf>
    <xf numFmtId="9" fontId="2" fillId="0" borderId="0" xfId="0" applyNumberFormat="1" applyFont="1" applyFill="1" applyBorder="1" applyAlignment="1"/>
    <xf numFmtId="0" fontId="4" fillId="3" borderId="1" xfId="0" applyFont="1" applyFill="1" applyBorder="1" applyAlignment="1">
      <alignment horizontal="left"/>
    </xf>
    <xf numFmtId="0" fontId="15" fillId="0" borderId="0" xfId="0" applyFont="1" applyAlignment="1">
      <alignment horizontal="right"/>
    </xf>
    <xf numFmtId="0" fontId="15" fillId="0" borderId="0" xfId="0" applyFont="1" applyAlignment="1">
      <alignment horizontal="right" indent="1"/>
    </xf>
    <xf numFmtId="0" fontId="20" fillId="4" borderId="0" xfId="0" applyFont="1" applyFill="1"/>
    <xf numFmtId="0" fontId="14" fillId="4" borderId="0" xfId="0" applyFont="1" applyFill="1" applyAlignment="1">
      <alignment vertical="center"/>
    </xf>
    <xf numFmtId="9" fontId="14" fillId="0" borderId="0" xfId="0" applyNumberFormat="1" applyFont="1" applyAlignment="1">
      <alignment horizontal="right" vertical="center"/>
    </xf>
    <xf numFmtId="0" fontId="16" fillId="4" borderId="0" xfId="0" applyFont="1" applyFill="1" applyAlignment="1">
      <alignment vertical="center"/>
    </xf>
    <xf numFmtId="0" fontId="16" fillId="4" borderId="0" xfId="0" applyFont="1" applyFill="1" applyAlignment="1">
      <alignment horizontal="right" vertical="center"/>
    </xf>
    <xf numFmtId="0" fontId="14" fillId="0" borderId="0" xfId="0" applyFont="1" applyAlignment="1">
      <alignment vertical="center"/>
    </xf>
    <xf numFmtId="0" fontId="21" fillId="0" borderId="0" xfId="0" applyFont="1" applyFill="1" applyAlignment="1">
      <alignment horizontal="right"/>
    </xf>
    <xf numFmtId="0" fontId="2" fillId="0" borderId="0" xfId="0" applyFont="1" applyAlignment="1"/>
    <xf numFmtId="0" fontId="14" fillId="0" borderId="0" xfId="0" applyFont="1" applyAlignment="1">
      <alignment vertical="center" wrapText="1"/>
    </xf>
    <xf numFmtId="0" fontId="18" fillId="0" borderId="0" xfId="0" applyFont="1" applyFill="1" applyAlignment="1">
      <alignment horizontal="right"/>
    </xf>
    <xf numFmtId="0" fontId="14" fillId="0" borderId="2" xfId="0" applyFont="1" applyBorder="1"/>
    <xf numFmtId="0" fontId="17" fillId="6" borderId="3" xfId="0" applyFont="1" applyFill="1" applyBorder="1"/>
    <xf numFmtId="0" fontId="14" fillId="0" borderId="4" xfId="0" applyFont="1" applyBorder="1" applyAlignment="1">
      <alignment horizontal="center"/>
    </xf>
    <xf numFmtId="0" fontId="14" fillId="6" borderId="4" xfId="0" applyFont="1" applyFill="1" applyBorder="1" applyAlignment="1">
      <alignment horizontal="center"/>
    </xf>
    <xf numFmtId="0" fontId="14" fillId="0" borderId="3" xfId="0" applyFont="1" applyBorder="1" applyAlignment="1">
      <alignment horizontal="right" indent="1"/>
    </xf>
    <xf numFmtId="9" fontId="14" fillId="0" borderId="3" xfId="0" applyNumberFormat="1" applyFont="1" applyBorder="1" applyAlignment="1">
      <alignment horizontal="right" indent="1"/>
    </xf>
    <xf numFmtId="0" fontId="14" fillId="6" borderId="3" xfId="0" applyFont="1" applyFill="1" applyBorder="1" applyAlignment="1">
      <alignment horizontal="right" indent="1"/>
    </xf>
    <xf numFmtId="0" fontId="14" fillId="0" borderId="2" xfId="0" applyFont="1" applyBorder="1" applyAlignment="1">
      <alignment horizontal="right" indent="1"/>
    </xf>
    <xf numFmtId="9" fontId="14" fillId="0" borderId="2" xfId="0" applyNumberFormat="1" applyFont="1" applyBorder="1" applyAlignment="1">
      <alignment horizontal="right" indent="1"/>
    </xf>
    <xf numFmtId="0" fontId="14" fillId="6" borderId="2" xfId="0" applyFont="1" applyFill="1" applyBorder="1" applyAlignment="1">
      <alignment horizontal="right" indent="1"/>
    </xf>
    <xf numFmtId="0" fontId="14" fillId="0" borderId="4" xfId="0" applyFont="1" applyBorder="1" applyAlignment="1">
      <alignment horizontal="right" indent="1"/>
    </xf>
    <xf numFmtId="9" fontId="14" fillId="0" borderId="4" xfId="0" applyNumberFormat="1" applyFont="1" applyBorder="1" applyAlignment="1">
      <alignment horizontal="right" indent="1"/>
    </xf>
    <xf numFmtId="0" fontId="14" fillId="6" borderId="4" xfId="0" applyFont="1" applyFill="1" applyBorder="1" applyAlignment="1">
      <alignment horizontal="right" indent="1"/>
    </xf>
    <xf numFmtId="0" fontId="23" fillId="0" borderId="3" xfId="0" applyFont="1" applyBorder="1"/>
    <xf numFmtId="0" fontId="23" fillId="0" borderId="2" xfId="0" applyFont="1" applyBorder="1"/>
    <xf numFmtId="0" fontId="23" fillId="0" borderId="2" xfId="0" applyFont="1" applyBorder="1" applyAlignment="1">
      <alignment horizontal="right" indent="1"/>
    </xf>
    <xf numFmtId="9" fontId="23" fillId="0" borderId="2" xfId="0" applyNumberFormat="1" applyFont="1" applyBorder="1" applyAlignment="1">
      <alignment horizontal="right" indent="1"/>
    </xf>
    <xf numFmtId="0" fontId="23" fillId="6" borderId="2" xfId="0" applyFont="1" applyFill="1" applyBorder="1" applyAlignment="1">
      <alignment horizontal="right" indent="1"/>
    </xf>
    <xf numFmtId="0" fontId="23" fillId="0" borderId="3" xfId="0" applyFont="1" applyBorder="1" applyAlignment="1">
      <alignment horizontal="right" indent="1"/>
    </xf>
    <xf numFmtId="9" fontId="23" fillId="0" borderId="3" xfId="0" applyNumberFormat="1" applyFont="1" applyBorder="1" applyAlignment="1">
      <alignment horizontal="right" indent="1"/>
    </xf>
    <xf numFmtId="0" fontId="23" fillId="6" borderId="3" xfId="0" applyFont="1" applyFill="1" applyBorder="1" applyAlignment="1">
      <alignment horizontal="right" indent="1"/>
    </xf>
    <xf numFmtId="9" fontId="14" fillId="4" borderId="0" xfId="0" applyNumberFormat="1" applyFont="1" applyFill="1" applyAlignment="1">
      <alignment horizontal="right" vertical="center"/>
    </xf>
    <xf numFmtId="0" fontId="20" fillId="4" borderId="0" xfId="0" applyFont="1" applyFill="1" applyAlignment="1">
      <alignment horizontal="right" indent="1"/>
    </xf>
    <xf numFmtId="9" fontId="20" fillId="4" borderId="0" xfId="0" applyNumberFormat="1" applyFont="1" applyFill="1" applyAlignment="1">
      <alignment horizontal="right" indent="1"/>
    </xf>
    <xf numFmtId="0" fontId="25" fillId="0" borderId="0" xfId="0" applyFont="1"/>
    <xf numFmtId="0" fontId="14" fillId="8" borderId="0" xfId="0" applyFont="1" applyFill="1"/>
    <xf numFmtId="0" fontId="1" fillId="0" borderId="0" xfId="0" applyFont="1" applyAlignment="1">
      <alignment horizontal="right" vertical="top"/>
    </xf>
    <xf numFmtId="0" fontId="16" fillId="0" borderId="0" xfId="0" applyFont="1" applyFill="1" applyBorder="1" applyAlignment="1">
      <alignment horizontal="right" vertical="center"/>
    </xf>
    <xf numFmtId="0" fontId="1" fillId="0" borderId="0" xfId="0" applyFont="1" applyFill="1"/>
    <xf numFmtId="0" fontId="14" fillId="0" borderId="0" xfId="0" applyFont="1" applyFill="1" applyBorder="1" applyAlignment="1">
      <alignment vertical="center"/>
    </xf>
    <xf numFmtId="0" fontId="15" fillId="0" borderId="0" xfId="0" applyFont="1" applyAlignment="1">
      <alignment horizontal="left" vertical="top" wrapText="1"/>
    </xf>
    <xf numFmtId="0" fontId="16" fillId="0" borderId="0" xfId="0" applyFont="1" applyFill="1" applyAlignment="1">
      <alignment horizontal="right" vertical="center"/>
    </xf>
    <xf numFmtId="0" fontId="14" fillId="0" borderId="0" xfId="0" applyFont="1" applyFill="1" applyAlignment="1">
      <alignment horizontal="right" vertical="center"/>
    </xf>
    <xf numFmtId="9" fontId="14" fillId="0" borderId="0" xfId="0" applyNumberFormat="1" applyFont="1" applyFill="1" applyAlignment="1">
      <alignment horizontal="right" vertical="center"/>
    </xf>
    <xf numFmtId="0" fontId="14" fillId="0" borderId="0" xfId="0" applyFont="1" applyFill="1" applyAlignment="1">
      <alignment vertical="center"/>
    </xf>
    <xf numFmtId="0" fontId="16" fillId="0" borderId="0" xfId="0" applyFont="1" applyFill="1" applyAlignment="1">
      <alignment vertical="center"/>
    </xf>
    <xf numFmtId="0" fontId="15" fillId="0" borderId="0" xfId="0" applyFont="1" applyAlignment="1">
      <alignment vertical="top"/>
    </xf>
    <xf numFmtId="0" fontId="5" fillId="0" borderId="0" xfId="0" applyFont="1"/>
    <xf numFmtId="0" fontId="14" fillId="0" borderId="3" xfId="0" applyFont="1" applyBorder="1"/>
    <xf numFmtId="0" fontId="14" fillId="0" borderId="4" xfId="0" applyFont="1" applyBorder="1"/>
    <xf numFmtId="9" fontId="14" fillId="0" borderId="0" xfId="0" applyNumberFormat="1" applyFont="1" applyAlignment="1">
      <alignment horizontal="right" vertical="center" indent="1"/>
    </xf>
    <xf numFmtId="0" fontId="16" fillId="4" borderId="0" xfId="0" applyFont="1" applyFill="1" applyAlignment="1">
      <alignment horizontal="right" vertical="center" indent="1"/>
    </xf>
    <xf numFmtId="0" fontId="16" fillId="0" borderId="0" xfId="0" applyFont="1" applyFill="1" applyAlignment="1">
      <alignment horizontal="right" vertical="center" wrapText="1"/>
    </xf>
    <xf numFmtId="164" fontId="20" fillId="4" borderId="0" xfId="0" applyNumberFormat="1" applyFont="1" applyFill="1" applyAlignment="1">
      <alignment horizontal="right" indent="1"/>
    </xf>
    <xf numFmtId="164" fontId="14" fillId="0" borderId="3" xfId="0" applyNumberFormat="1" applyFont="1" applyBorder="1" applyAlignment="1">
      <alignment horizontal="right" indent="1"/>
    </xf>
    <xf numFmtId="164" fontId="14" fillId="0" borderId="2" xfId="0" applyNumberFormat="1" applyFont="1" applyBorder="1" applyAlignment="1">
      <alignment horizontal="right" indent="1"/>
    </xf>
    <xf numFmtId="164" fontId="14" fillId="0" borderId="4" xfId="0" applyNumberFormat="1" applyFont="1" applyBorder="1" applyAlignment="1">
      <alignment horizontal="right" indent="1"/>
    </xf>
    <xf numFmtId="164" fontId="23" fillId="0" borderId="3" xfId="0" applyNumberFormat="1" applyFont="1" applyBorder="1" applyAlignment="1">
      <alignment horizontal="right" indent="1"/>
    </xf>
    <xf numFmtId="164" fontId="23" fillId="0" borderId="2" xfId="0" applyNumberFormat="1" applyFont="1" applyBorder="1" applyAlignment="1">
      <alignment horizontal="right" indent="1"/>
    </xf>
    <xf numFmtId="0" fontId="15" fillId="0" borderId="0" xfId="0" applyFont="1" applyAlignment="1">
      <alignment horizontal="left" vertical="top" wrapText="1"/>
    </xf>
    <xf numFmtId="0" fontId="14" fillId="0" borderId="0" xfId="0" applyFont="1" applyAlignment="1">
      <alignment horizontal="right" vertical="center"/>
    </xf>
    <xf numFmtId="0" fontId="15" fillId="0" borderId="0" xfId="0" applyFont="1" applyAlignment="1">
      <alignment horizontal="left" vertical="top" wrapText="1"/>
    </xf>
    <xf numFmtId="0" fontId="15" fillId="0" borderId="0" xfId="0" applyFont="1" applyAlignment="1"/>
    <xf numFmtId="0" fontId="15" fillId="0" borderId="0" xfId="0" applyFont="1" applyAlignment="1">
      <alignment horizontal="left" wrapText="1"/>
    </xf>
    <xf numFmtId="0" fontId="15" fillId="0" borderId="0" xfId="0" applyFont="1" applyAlignment="1"/>
    <xf numFmtId="0" fontId="15" fillId="0" borderId="0" xfId="0" applyFont="1" applyAlignment="1"/>
    <xf numFmtId="0" fontId="26" fillId="0" borderId="0" xfId="0" applyFont="1" applyAlignment="1">
      <alignment horizontal="left" indent="2"/>
    </xf>
    <xf numFmtId="0" fontId="2" fillId="0" borderId="3" xfId="0" applyFont="1" applyBorder="1"/>
    <xf numFmtId="0" fontId="2" fillId="0" borderId="2" xfId="0" applyFont="1" applyBorder="1"/>
    <xf numFmtId="0" fontId="14" fillId="4" borderId="0" xfId="0" applyFont="1" applyFill="1" applyBorder="1" applyAlignment="1">
      <alignment horizontal="center" vertical="center"/>
    </xf>
    <xf numFmtId="0" fontId="14" fillId="0" borderId="0" xfId="0" applyFont="1" applyFill="1" applyBorder="1" applyAlignment="1">
      <alignment horizontal="center" vertical="center"/>
    </xf>
    <xf numFmtId="9" fontId="14" fillId="0" borderId="0" xfId="0" applyNumberFormat="1" applyFont="1" applyAlignment="1">
      <alignment horizontal="center" vertical="center"/>
    </xf>
    <xf numFmtId="0" fontId="17" fillId="4" borderId="0" xfId="0" applyFont="1" applyFill="1" applyBorder="1" applyAlignment="1">
      <alignment horizontal="center" vertical="center"/>
    </xf>
    <xf numFmtId="0" fontId="17" fillId="0" borderId="0" xfId="0" applyFont="1" applyFill="1" applyBorder="1" applyAlignment="1">
      <alignment horizontal="center" vertical="center"/>
    </xf>
    <xf numFmtId="0" fontId="15" fillId="0" borderId="0" xfId="0" applyFont="1" applyAlignment="1"/>
    <xf numFmtId="0" fontId="15" fillId="0" borderId="0" xfId="0" applyFont="1" applyAlignment="1"/>
    <xf numFmtId="0" fontId="15" fillId="0" borderId="0" xfId="0" applyFont="1" applyAlignment="1"/>
    <xf numFmtId="0" fontId="7" fillId="0" borderId="0" xfId="0" applyFont="1" applyAlignment="1">
      <alignment horizontal="left" indent="3"/>
    </xf>
    <xf numFmtId="0" fontId="7" fillId="0" borderId="0" xfId="0" applyFont="1" applyAlignment="1">
      <alignment horizontal="left" vertical="top" wrapText="1" indent="3"/>
    </xf>
    <xf numFmtId="0" fontId="8" fillId="0" borderId="0" xfId="0" applyFont="1" applyAlignment="1">
      <alignment horizontal="left" vertical="top" indent="3"/>
    </xf>
    <xf numFmtId="0" fontId="9" fillId="0" borderId="0" xfId="0" applyFont="1" applyAlignment="1">
      <alignment horizontal="left" vertical="top" indent="3"/>
    </xf>
    <xf numFmtId="0" fontId="10" fillId="0" borderId="0" xfId="0" applyFont="1" applyAlignment="1">
      <alignment horizontal="left" vertical="top" indent="3"/>
    </xf>
    <xf numFmtId="0" fontId="14" fillId="0" borderId="0" xfId="0" applyFont="1" applyAlignment="1">
      <alignment horizontal="right" vertical="center" wrapText="1"/>
    </xf>
    <xf numFmtId="0" fontId="17" fillId="0" borderId="0" xfId="0" applyFont="1" applyAlignment="1">
      <alignment horizontal="right" vertical="center" wrapText="1"/>
    </xf>
    <xf numFmtId="0" fontId="14" fillId="0" borderId="0" xfId="0" applyFont="1" applyAlignment="1">
      <alignment horizontal="right" vertical="center"/>
    </xf>
    <xf numFmtId="0" fontId="20" fillId="4" borderId="0" xfId="0" applyFont="1" applyFill="1" applyBorder="1" applyAlignment="1">
      <alignment horizontal="right" vertical="center"/>
    </xf>
    <xf numFmtId="0" fontId="15" fillId="0" borderId="0" xfId="0" applyFont="1" applyAlignment="1">
      <alignment vertical="top" wrapText="1"/>
    </xf>
    <xf numFmtId="0" fontId="20" fillId="4" borderId="0" xfId="0" applyFont="1" applyFill="1" applyAlignment="1">
      <alignment horizontal="right" vertical="center" wrapText="1"/>
    </xf>
    <xf numFmtId="0" fontId="14" fillId="0" borderId="0" xfId="0" applyFont="1" applyAlignment="1">
      <alignment horizontal="center" wrapText="1"/>
    </xf>
    <xf numFmtId="0" fontId="15" fillId="0" borderId="0" xfId="0" applyFont="1" applyAlignment="1">
      <alignment horizontal="left" vertical="top" wrapText="1"/>
    </xf>
    <xf numFmtId="0" fontId="14" fillId="0" borderId="3" xfId="0" applyFont="1" applyBorder="1"/>
    <xf numFmtId="0" fontId="14" fillId="0" borderId="4" xfId="0" applyFont="1" applyBorder="1"/>
    <xf numFmtId="0" fontId="17" fillId="0" borderId="3" xfId="0" applyFont="1" applyBorder="1" applyAlignment="1">
      <alignment horizontal="center"/>
    </xf>
  </cellXfs>
  <cellStyles count="2">
    <cellStyle name="Hyperlink" xfId="1" builtinId="8"/>
    <cellStyle name="Normal" xfId="0" builtinId="0"/>
  </cellStyles>
  <dxfs count="24">
    <dxf>
      <font>
        <color indexed="9"/>
      </font>
      <fill>
        <patternFill>
          <bgColor indexed="60"/>
        </patternFill>
      </fill>
    </dxf>
    <dxf>
      <fill>
        <patternFill>
          <bgColor indexed="52"/>
        </patternFill>
      </fill>
    </dxf>
    <dxf>
      <fill>
        <patternFill>
          <bgColor indexed="47"/>
        </patternFill>
      </fill>
    </dxf>
    <dxf>
      <font>
        <color indexed="9"/>
      </font>
      <fill>
        <patternFill>
          <bgColor indexed="60"/>
        </patternFill>
      </fill>
    </dxf>
    <dxf>
      <fill>
        <patternFill>
          <bgColor indexed="52"/>
        </patternFill>
      </fill>
    </dxf>
    <dxf>
      <fill>
        <patternFill>
          <bgColor indexed="47"/>
        </patternFill>
      </fill>
    </dxf>
    <dxf>
      <font>
        <color indexed="9"/>
      </font>
      <fill>
        <patternFill>
          <bgColor indexed="60"/>
        </patternFill>
      </fill>
    </dxf>
    <dxf>
      <fill>
        <patternFill>
          <bgColor indexed="52"/>
        </patternFill>
      </fill>
    </dxf>
    <dxf>
      <fill>
        <patternFill>
          <bgColor indexed="47"/>
        </patternFill>
      </fill>
    </dxf>
    <dxf>
      <font>
        <color indexed="9"/>
      </font>
      <fill>
        <patternFill>
          <bgColor indexed="60"/>
        </patternFill>
      </fill>
    </dxf>
    <dxf>
      <fill>
        <patternFill>
          <bgColor indexed="52"/>
        </patternFill>
      </fill>
    </dxf>
    <dxf>
      <fill>
        <patternFill>
          <bgColor indexed="47"/>
        </patternFill>
      </fill>
    </dxf>
    <dxf>
      <font>
        <color indexed="9"/>
      </font>
      <fill>
        <patternFill>
          <bgColor indexed="60"/>
        </patternFill>
      </fill>
    </dxf>
    <dxf>
      <fill>
        <patternFill>
          <bgColor indexed="52"/>
        </patternFill>
      </fill>
    </dxf>
    <dxf>
      <fill>
        <patternFill>
          <bgColor indexed="47"/>
        </patternFill>
      </fill>
    </dxf>
    <dxf>
      <font>
        <color indexed="9"/>
      </font>
      <fill>
        <patternFill>
          <bgColor indexed="60"/>
        </patternFill>
      </fill>
    </dxf>
    <dxf>
      <fill>
        <patternFill>
          <bgColor indexed="52"/>
        </patternFill>
      </fill>
    </dxf>
    <dxf>
      <fill>
        <patternFill>
          <bgColor indexed="47"/>
        </patternFill>
      </fill>
    </dxf>
    <dxf>
      <font>
        <color indexed="9"/>
      </font>
      <fill>
        <patternFill>
          <bgColor indexed="60"/>
        </patternFill>
      </fill>
    </dxf>
    <dxf>
      <fill>
        <patternFill>
          <bgColor indexed="52"/>
        </patternFill>
      </fill>
    </dxf>
    <dxf>
      <fill>
        <patternFill>
          <bgColor indexed="47"/>
        </patternFill>
      </fill>
    </dxf>
    <dxf>
      <font>
        <color indexed="9"/>
      </font>
      <fill>
        <patternFill>
          <bgColor indexed="60"/>
        </patternFill>
      </fill>
    </dxf>
    <dxf>
      <fill>
        <patternFill>
          <bgColor indexed="52"/>
        </patternFill>
      </fill>
    </dxf>
    <dxf>
      <fill>
        <patternFill>
          <bgColor indexed="47"/>
        </patternFill>
      </fill>
    </dxf>
  </dxfs>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50793650793704E-2"/>
          <c:y val="0"/>
          <c:w val="0.95634920634921639"/>
          <c:h val="0.96694265249977662"/>
        </c:manualLayout>
      </c:layout>
      <c:barChart>
        <c:barDir val="bar"/>
        <c:grouping val="clustered"/>
        <c:varyColors val="0"/>
        <c:ser>
          <c:idx val="0"/>
          <c:order val="0"/>
          <c:spPr>
            <a:solidFill>
              <a:schemeClr val="accent1">
                <a:lumMod val="50000"/>
              </a:schemeClr>
            </a:solidFill>
          </c:spPr>
          <c:invertIfNegative val="0"/>
          <c:dLbls>
            <c:spPr>
              <a:noFill/>
              <a:ln>
                <a:noFill/>
              </a:ln>
              <a:effectLst/>
            </c:spPr>
            <c:txPr>
              <a:bodyPr/>
              <a:lstStyle/>
              <a:p>
                <a:pPr>
                  <a:defRPr sz="800" b="1">
                    <a:solidFill>
                      <a:schemeClr val="bg1"/>
                    </a:solidFill>
                    <a:latin typeface="Verdana"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chart_data!$C$3:$C$24</c:f>
              <c:numCache>
                <c:formatCode>0%</c:formatCode>
                <c:ptCount val="22"/>
                <c:pt idx="0">
                  <c:v>0.89727671959999999</c:v>
                </c:pt>
                <c:pt idx="1">
                  <c:v>0.88280500429999997</c:v>
                </c:pt>
                <c:pt idx="3">
                  <c:v>0.73466343069999995</c:v>
                </c:pt>
                <c:pt idx="4">
                  <c:v>0.87744649379999995</c:v>
                </c:pt>
                <c:pt idx="5">
                  <c:v>0.71413382619999999</c:v>
                </c:pt>
                <c:pt idx="7">
                  <c:v>0.76913778899999996</c:v>
                </c:pt>
                <c:pt idx="8">
                  <c:v>0.64329336829999995</c:v>
                </c:pt>
                <c:pt idx="9">
                  <c:v>0.79006192890000004</c:v>
                </c:pt>
                <c:pt idx="10">
                  <c:v>0.83710630949999998</c:v>
                </c:pt>
                <c:pt idx="11">
                  <c:v>0.79975157600000002</c:v>
                </c:pt>
                <c:pt idx="12">
                  <c:v>0.89972647059999999</c:v>
                </c:pt>
                <c:pt idx="14">
                  <c:v>0.87963690159999997</c:v>
                </c:pt>
                <c:pt idx="15">
                  <c:v>0.93294073899999996</c:v>
                </c:pt>
                <c:pt idx="16">
                  <c:v>0.97104143710000002</c:v>
                </c:pt>
                <c:pt idx="18">
                  <c:v>0.85973876729999998</c:v>
                </c:pt>
                <c:pt idx="19">
                  <c:v>0.90390438159999997</c:v>
                </c:pt>
                <c:pt idx="20">
                  <c:v>0.92240918500000002</c:v>
                </c:pt>
              </c:numCache>
            </c:numRef>
          </c:val>
          <c:extLst xmlns:c16r2="http://schemas.microsoft.com/office/drawing/2015/06/chart">
            <c:ext xmlns:c16="http://schemas.microsoft.com/office/drawing/2014/chart" uri="{C3380CC4-5D6E-409C-BE32-E72D297353CC}">
              <c16:uniqueId val="{00000000-7C4E-49DA-A3BD-BE34CF1B9C8F}"/>
            </c:ext>
          </c:extLst>
        </c:ser>
        <c:dLbls>
          <c:showLegendKey val="0"/>
          <c:showVal val="0"/>
          <c:showCatName val="0"/>
          <c:showSerName val="0"/>
          <c:showPercent val="0"/>
          <c:showBubbleSize val="0"/>
        </c:dLbls>
        <c:gapWidth val="40"/>
        <c:axId val="122454528"/>
        <c:axId val="51714240"/>
      </c:barChart>
      <c:catAx>
        <c:axId val="122454528"/>
        <c:scaling>
          <c:orientation val="minMax"/>
        </c:scaling>
        <c:delete val="1"/>
        <c:axPos val="l"/>
        <c:majorTickMark val="out"/>
        <c:minorTickMark val="none"/>
        <c:tickLblPos val="none"/>
        <c:crossAx val="51714240"/>
        <c:crosses val="autoZero"/>
        <c:auto val="1"/>
        <c:lblAlgn val="ctr"/>
        <c:lblOffset val="100"/>
        <c:noMultiLvlLbl val="0"/>
      </c:catAx>
      <c:valAx>
        <c:axId val="51714240"/>
        <c:scaling>
          <c:orientation val="minMax"/>
        </c:scaling>
        <c:delete val="1"/>
        <c:axPos val="b"/>
        <c:numFmt formatCode="0%" sourceLinked="1"/>
        <c:majorTickMark val="out"/>
        <c:minorTickMark val="none"/>
        <c:tickLblPos val="none"/>
        <c:crossAx val="122454528"/>
        <c:crosses val="autoZero"/>
        <c:crossBetween val="between"/>
      </c:valAx>
      <c:spPr>
        <a:noFill/>
        <a:ln>
          <a:noFill/>
        </a:ln>
      </c:spPr>
    </c:plotArea>
    <c:plotVisOnly val="1"/>
    <c:dispBlanksAs val="gap"/>
    <c:showDLblsOverMax val="0"/>
  </c:chart>
  <c:spPr>
    <a:ln>
      <a:noFill/>
    </a:ln>
  </c:spPr>
  <c:printSettings>
    <c:headerFooter/>
    <c:pageMargins b="0.75000000000000722" l="0.70000000000000062" r="0.70000000000000062" t="0.75000000000000722" header="0.30000000000000032" footer="0.30000000000000032"/>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chemeClr val="bg1">
                <a:lumMod val="75000"/>
              </a:schemeClr>
            </a:solidFill>
            <a:ln>
              <a:solidFill>
                <a:schemeClr val="bg1">
                  <a:lumMod val="75000"/>
                </a:schemeClr>
              </a:solidFill>
            </a:ln>
          </c:spPr>
          <c:invertIfNegative val="0"/>
          <c:val>
            <c:numRef>
              <c:f>chart_data!$C$31:$C$51</c:f>
              <c:numCache>
                <c:formatCode>General</c:formatCode>
                <c:ptCount val="21"/>
                <c:pt idx="0">
                  <c:v>0</c:v>
                </c:pt>
                <c:pt idx="1">
                  <c:v>0</c:v>
                </c:pt>
                <c:pt idx="2">
                  <c:v>0</c:v>
                </c:pt>
                <c:pt idx="3">
                  <c:v>0</c:v>
                </c:pt>
                <c:pt idx="5">
                  <c:v>1</c:v>
                </c:pt>
                <c:pt idx="6">
                  <c:v>0.5</c:v>
                </c:pt>
                <c:pt idx="7">
                  <c:v>0</c:v>
                </c:pt>
                <c:pt idx="8">
                  <c:v>0.5</c:v>
                </c:pt>
                <c:pt idx="9">
                  <c:v>0</c:v>
                </c:pt>
                <c:pt idx="11">
                  <c:v>1</c:v>
                </c:pt>
                <c:pt idx="12">
                  <c:v>0</c:v>
                </c:pt>
                <c:pt idx="13">
                  <c:v>0</c:v>
                </c:pt>
                <c:pt idx="14">
                  <c:v>1.5</c:v>
                </c:pt>
                <c:pt idx="15">
                  <c:v>0</c:v>
                </c:pt>
                <c:pt idx="16">
                  <c:v>0.5</c:v>
                </c:pt>
                <c:pt idx="18">
                  <c:v>0.5</c:v>
                </c:pt>
                <c:pt idx="19">
                  <c:v>0.5</c:v>
                </c:pt>
              </c:numCache>
            </c:numRef>
          </c:val>
          <c:extLst xmlns:c16r2="http://schemas.microsoft.com/office/drawing/2015/06/chart">
            <c:ext xmlns:c16="http://schemas.microsoft.com/office/drawing/2014/chart" uri="{C3380CC4-5D6E-409C-BE32-E72D297353CC}">
              <c16:uniqueId val="{00000000-6CD8-40A9-B23D-B94787016D8A}"/>
            </c:ext>
          </c:extLst>
        </c:ser>
        <c:ser>
          <c:idx val="1"/>
          <c:order val="1"/>
          <c:spPr>
            <a:solidFill>
              <a:schemeClr val="bg1">
                <a:lumMod val="95000"/>
              </a:schemeClr>
            </a:solidFill>
            <a:ln>
              <a:solidFill>
                <a:schemeClr val="bg1">
                  <a:lumMod val="75000"/>
                </a:schemeClr>
              </a:solidFill>
            </a:ln>
          </c:spPr>
          <c:invertIfNegative val="0"/>
          <c:val>
            <c:numRef>
              <c:f>chart_data!$D$31:$D$51</c:f>
              <c:numCache>
                <c:formatCode>General</c:formatCode>
                <c:ptCount val="21"/>
                <c:pt idx="0">
                  <c:v>0</c:v>
                </c:pt>
                <c:pt idx="1">
                  <c:v>0</c:v>
                </c:pt>
                <c:pt idx="2">
                  <c:v>1</c:v>
                </c:pt>
                <c:pt idx="3">
                  <c:v>0</c:v>
                </c:pt>
                <c:pt idx="5">
                  <c:v>1</c:v>
                </c:pt>
                <c:pt idx="6">
                  <c:v>8</c:v>
                </c:pt>
                <c:pt idx="7">
                  <c:v>0</c:v>
                </c:pt>
                <c:pt idx="8">
                  <c:v>8</c:v>
                </c:pt>
                <c:pt idx="9">
                  <c:v>8</c:v>
                </c:pt>
                <c:pt idx="11">
                  <c:v>3</c:v>
                </c:pt>
                <c:pt idx="12">
                  <c:v>0</c:v>
                </c:pt>
                <c:pt idx="13">
                  <c:v>3</c:v>
                </c:pt>
                <c:pt idx="14">
                  <c:v>32</c:v>
                </c:pt>
                <c:pt idx="15">
                  <c:v>7</c:v>
                </c:pt>
                <c:pt idx="16">
                  <c:v>7</c:v>
                </c:pt>
                <c:pt idx="18">
                  <c:v>19</c:v>
                </c:pt>
                <c:pt idx="19">
                  <c:v>48</c:v>
                </c:pt>
              </c:numCache>
            </c:numRef>
          </c:val>
          <c:extLst xmlns:c16r2="http://schemas.microsoft.com/office/drawing/2015/06/chart">
            <c:ext xmlns:c16="http://schemas.microsoft.com/office/drawing/2014/chart" uri="{C3380CC4-5D6E-409C-BE32-E72D297353CC}">
              <c16:uniqueId val="{00000001-6CD8-40A9-B23D-B94787016D8A}"/>
            </c:ext>
          </c:extLst>
        </c:ser>
        <c:ser>
          <c:idx val="2"/>
          <c:order val="2"/>
          <c:spPr>
            <a:solidFill>
              <a:schemeClr val="bg1">
                <a:lumMod val="75000"/>
              </a:schemeClr>
            </a:solidFill>
            <a:ln>
              <a:solidFill>
                <a:schemeClr val="bg1">
                  <a:lumMod val="75000"/>
                </a:schemeClr>
              </a:solidFill>
            </a:ln>
          </c:spPr>
          <c:invertIfNegative val="0"/>
          <c:val>
            <c:numRef>
              <c:f>chart_data!$E$31:$E$51</c:f>
              <c:numCache>
                <c:formatCode>General</c:formatCode>
                <c:ptCount val="21"/>
                <c:pt idx="0">
                  <c:v>0</c:v>
                </c:pt>
                <c:pt idx="2">
                  <c:v>0</c:v>
                </c:pt>
                <c:pt idx="5">
                  <c:v>-1</c:v>
                </c:pt>
                <c:pt idx="6">
                  <c:v>-0.5</c:v>
                </c:pt>
                <c:pt idx="7">
                  <c:v>0</c:v>
                </c:pt>
                <c:pt idx="8">
                  <c:v>-0.5</c:v>
                </c:pt>
                <c:pt idx="9">
                  <c:v>0</c:v>
                </c:pt>
                <c:pt idx="11">
                  <c:v>-1</c:v>
                </c:pt>
                <c:pt idx="13">
                  <c:v>0</c:v>
                </c:pt>
                <c:pt idx="14">
                  <c:v>-1.5</c:v>
                </c:pt>
                <c:pt idx="15">
                  <c:v>0</c:v>
                </c:pt>
                <c:pt idx="16">
                  <c:v>-0.5</c:v>
                </c:pt>
                <c:pt idx="18">
                  <c:v>-0.5</c:v>
                </c:pt>
                <c:pt idx="19">
                  <c:v>-0.5</c:v>
                </c:pt>
              </c:numCache>
            </c:numRef>
          </c:val>
          <c:extLst xmlns:c16r2="http://schemas.microsoft.com/office/drawing/2015/06/chart">
            <c:ext xmlns:c16="http://schemas.microsoft.com/office/drawing/2014/chart" uri="{C3380CC4-5D6E-409C-BE32-E72D297353CC}">
              <c16:uniqueId val="{00000002-6CD8-40A9-B23D-B94787016D8A}"/>
            </c:ext>
          </c:extLst>
        </c:ser>
        <c:ser>
          <c:idx val="3"/>
          <c:order val="3"/>
          <c:spPr>
            <a:solidFill>
              <a:srgbClr val="4F81BD">
                <a:lumMod val="50000"/>
              </a:srgbClr>
            </a:solidFill>
            <a:ln>
              <a:solidFill>
                <a:schemeClr val="accent1">
                  <a:lumMod val="50000"/>
                </a:schemeClr>
              </a:solidFill>
            </a:ln>
          </c:spPr>
          <c:invertIfNegative val="0"/>
          <c:val>
            <c:numRef>
              <c:f>chart_data!$F$31:$F$51</c:f>
              <c:numCache>
                <c:formatCode>General</c:formatCode>
                <c:ptCount val="21"/>
                <c:pt idx="0">
                  <c:v>-8</c:v>
                </c:pt>
                <c:pt idx="1">
                  <c:v>-7</c:v>
                </c:pt>
                <c:pt idx="2">
                  <c:v>-6</c:v>
                </c:pt>
                <c:pt idx="3">
                  <c:v>-7</c:v>
                </c:pt>
                <c:pt idx="5">
                  <c:v>-7</c:v>
                </c:pt>
                <c:pt idx="6">
                  <c:v>-14</c:v>
                </c:pt>
                <c:pt idx="7">
                  <c:v>-3</c:v>
                </c:pt>
                <c:pt idx="8">
                  <c:v>-30</c:v>
                </c:pt>
                <c:pt idx="9">
                  <c:v>-14</c:v>
                </c:pt>
                <c:pt idx="11">
                  <c:v>-4</c:v>
                </c:pt>
                <c:pt idx="12">
                  <c:v>-10</c:v>
                </c:pt>
                <c:pt idx="13">
                  <c:v>0</c:v>
                </c:pt>
                <c:pt idx="14">
                  <c:v>-6</c:v>
                </c:pt>
                <c:pt idx="15">
                  <c:v>-5</c:v>
                </c:pt>
                <c:pt idx="16">
                  <c:v>-1</c:v>
                </c:pt>
                <c:pt idx="18">
                  <c:v>-4</c:v>
                </c:pt>
                <c:pt idx="19">
                  <c:v>-2</c:v>
                </c:pt>
              </c:numCache>
            </c:numRef>
          </c:val>
          <c:extLst xmlns:c16r2="http://schemas.microsoft.com/office/drawing/2015/06/chart">
            <c:ext xmlns:c16="http://schemas.microsoft.com/office/drawing/2014/chart" uri="{C3380CC4-5D6E-409C-BE32-E72D297353CC}">
              <c16:uniqueId val="{00000003-6CD8-40A9-B23D-B94787016D8A}"/>
            </c:ext>
          </c:extLst>
        </c:ser>
        <c:dLbls>
          <c:showLegendKey val="0"/>
          <c:showVal val="0"/>
          <c:showCatName val="0"/>
          <c:showSerName val="0"/>
          <c:showPercent val="0"/>
          <c:showBubbleSize val="0"/>
        </c:dLbls>
        <c:gapWidth val="34"/>
        <c:overlap val="100"/>
        <c:axId val="82444800"/>
        <c:axId val="51735360"/>
      </c:barChart>
      <c:catAx>
        <c:axId val="82444800"/>
        <c:scaling>
          <c:orientation val="minMax"/>
        </c:scaling>
        <c:delete val="0"/>
        <c:axPos val="l"/>
        <c:majorTickMark val="none"/>
        <c:minorTickMark val="none"/>
        <c:tickLblPos val="none"/>
        <c:spPr>
          <a:ln>
            <a:solidFill>
              <a:schemeClr val="bg1">
                <a:lumMod val="65000"/>
              </a:schemeClr>
            </a:solidFill>
          </a:ln>
        </c:spPr>
        <c:crossAx val="51735360"/>
        <c:crosses val="autoZero"/>
        <c:auto val="1"/>
        <c:lblAlgn val="ctr"/>
        <c:lblOffset val="100"/>
        <c:noMultiLvlLbl val="0"/>
      </c:catAx>
      <c:valAx>
        <c:axId val="51735360"/>
        <c:scaling>
          <c:orientation val="minMax"/>
        </c:scaling>
        <c:delete val="1"/>
        <c:axPos val="b"/>
        <c:numFmt formatCode="General" sourceLinked="1"/>
        <c:majorTickMark val="out"/>
        <c:minorTickMark val="none"/>
        <c:tickLblPos val="none"/>
        <c:crossAx val="82444800"/>
        <c:crosses val="autoZero"/>
        <c:crossBetween val="between"/>
      </c:valAx>
    </c:plotArea>
    <c:plotVisOnly val="1"/>
    <c:dispBlanksAs val="gap"/>
    <c:showDLblsOverMax val="0"/>
  </c:chart>
  <c:spPr>
    <a:noFill/>
    <a:ln>
      <a:noFill/>
    </a:ln>
  </c:spPr>
  <c:printSettings>
    <c:headerFooter/>
    <c:pageMargins b="0.75000000000000722" l="0.70000000000000062" r="0.70000000000000062" t="0.750000000000007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invertIfNegative val="0"/>
          <c:val>
            <c:numRef>
              <c:f>chart_data!$C$31:$C$52</c:f>
              <c:numCache>
                <c:formatCode>General</c:formatCode>
                <c:ptCount val="22"/>
                <c:pt idx="0">
                  <c:v>0</c:v>
                </c:pt>
                <c:pt idx="1">
                  <c:v>0</c:v>
                </c:pt>
                <c:pt idx="2">
                  <c:v>0</c:v>
                </c:pt>
                <c:pt idx="3">
                  <c:v>0</c:v>
                </c:pt>
                <c:pt idx="5">
                  <c:v>1</c:v>
                </c:pt>
                <c:pt idx="6">
                  <c:v>0.5</c:v>
                </c:pt>
                <c:pt idx="7">
                  <c:v>0</c:v>
                </c:pt>
                <c:pt idx="8">
                  <c:v>0.5</c:v>
                </c:pt>
                <c:pt idx="9">
                  <c:v>0</c:v>
                </c:pt>
                <c:pt idx="11">
                  <c:v>1</c:v>
                </c:pt>
                <c:pt idx="12">
                  <c:v>0</c:v>
                </c:pt>
                <c:pt idx="13">
                  <c:v>0</c:v>
                </c:pt>
                <c:pt idx="14">
                  <c:v>1.5</c:v>
                </c:pt>
                <c:pt idx="15">
                  <c:v>0</c:v>
                </c:pt>
                <c:pt idx="16">
                  <c:v>0.5</c:v>
                </c:pt>
                <c:pt idx="18">
                  <c:v>0.5</c:v>
                </c:pt>
                <c:pt idx="19">
                  <c:v>0.5</c:v>
                </c:pt>
                <c:pt idx="21">
                  <c:v>0</c:v>
                </c:pt>
              </c:numCache>
            </c:numRef>
          </c:val>
          <c:extLst xmlns:c16r2="http://schemas.microsoft.com/office/drawing/2015/06/chart">
            <c:ext xmlns:c16="http://schemas.microsoft.com/office/drawing/2014/chart" uri="{C3380CC4-5D6E-409C-BE32-E72D297353CC}">
              <c16:uniqueId val="{00000000-DB40-4A48-B8FB-C07D8F2E30B4}"/>
            </c:ext>
          </c:extLst>
        </c:ser>
        <c:ser>
          <c:idx val="1"/>
          <c:order val="1"/>
          <c:invertIfNegative val="0"/>
          <c:val>
            <c:numRef>
              <c:f>chart_data!$D$31:$D$52</c:f>
              <c:numCache>
                <c:formatCode>General</c:formatCode>
                <c:ptCount val="22"/>
                <c:pt idx="0">
                  <c:v>0</c:v>
                </c:pt>
                <c:pt idx="1">
                  <c:v>0</c:v>
                </c:pt>
                <c:pt idx="2">
                  <c:v>1</c:v>
                </c:pt>
                <c:pt idx="3">
                  <c:v>0</c:v>
                </c:pt>
                <c:pt idx="5">
                  <c:v>1</c:v>
                </c:pt>
                <c:pt idx="6">
                  <c:v>8</c:v>
                </c:pt>
                <c:pt idx="7">
                  <c:v>0</c:v>
                </c:pt>
                <c:pt idx="8">
                  <c:v>8</c:v>
                </c:pt>
                <c:pt idx="9">
                  <c:v>8</c:v>
                </c:pt>
                <c:pt idx="11">
                  <c:v>3</c:v>
                </c:pt>
                <c:pt idx="12">
                  <c:v>0</c:v>
                </c:pt>
                <c:pt idx="13">
                  <c:v>3</c:v>
                </c:pt>
                <c:pt idx="14">
                  <c:v>32</c:v>
                </c:pt>
                <c:pt idx="15">
                  <c:v>7</c:v>
                </c:pt>
                <c:pt idx="16">
                  <c:v>7</c:v>
                </c:pt>
                <c:pt idx="18">
                  <c:v>19</c:v>
                </c:pt>
                <c:pt idx="19">
                  <c:v>48</c:v>
                </c:pt>
                <c:pt idx="21">
                  <c:v>0</c:v>
                </c:pt>
              </c:numCache>
            </c:numRef>
          </c:val>
          <c:extLst xmlns:c16r2="http://schemas.microsoft.com/office/drawing/2015/06/chart">
            <c:ext xmlns:c16="http://schemas.microsoft.com/office/drawing/2014/chart" uri="{C3380CC4-5D6E-409C-BE32-E72D297353CC}">
              <c16:uniqueId val="{00000001-DB40-4A48-B8FB-C07D8F2E30B4}"/>
            </c:ext>
          </c:extLst>
        </c:ser>
        <c:ser>
          <c:idx val="2"/>
          <c:order val="2"/>
          <c:invertIfNegative val="0"/>
          <c:val>
            <c:numRef>
              <c:f>chart_data!$E$31:$E$52</c:f>
              <c:numCache>
                <c:formatCode>General</c:formatCode>
                <c:ptCount val="22"/>
                <c:pt idx="0">
                  <c:v>0</c:v>
                </c:pt>
                <c:pt idx="2">
                  <c:v>0</c:v>
                </c:pt>
                <c:pt idx="5">
                  <c:v>-1</c:v>
                </c:pt>
                <c:pt idx="6">
                  <c:v>-0.5</c:v>
                </c:pt>
                <c:pt idx="7">
                  <c:v>0</c:v>
                </c:pt>
                <c:pt idx="8">
                  <c:v>-0.5</c:v>
                </c:pt>
                <c:pt idx="9">
                  <c:v>0</c:v>
                </c:pt>
                <c:pt idx="11">
                  <c:v>-1</c:v>
                </c:pt>
                <c:pt idx="13">
                  <c:v>0</c:v>
                </c:pt>
                <c:pt idx="14">
                  <c:v>-1.5</c:v>
                </c:pt>
                <c:pt idx="15">
                  <c:v>0</c:v>
                </c:pt>
                <c:pt idx="16">
                  <c:v>-0.5</c:v>
                </c:pt>
                <c:pt idx="18">
                  <c:v>-0.5</c:v>
                </c:pt>
                <c:pt idx="19">
                  <c:v>-0.5</c:v>
                </c:pt>
                <c:pt idx="21">
                  <c:v>0</c:v>
                </c:pt>
              </c:numCache>
            </c:numRef>
          </c:val>
          <c:extLst xmlns:c16r2="http://schemas.microsoft.com/office/drawing/2015/06/chart">
            <c:ext xmlns:c16="http://schemas.microsoft.com/office/drawing/2014/chart" uri="{C3380CC4-5D6E-409C-BE32-E72D297353CC}">
              <c16:uniqueId val="{00000002-DB40-4A48-B8FB-C07D8F2E30B4}"/>
            </c:ext>
          </c:extLst>
        </c:ser>
        <c:ser>
          <c:idx val="3"/>
          <c:order val="3"/>
          <c:invertIfNegative val="0"/>
          <c:val>
            <c:numRef>
              <c:f>chart_data!$F$31:$F$52</c:f>
              <c:numCache>
                <c:formatCode>General</c:formatCode>
                <c:ptCount val="22"/>
                <c:pt idx="0">
                  <c:v>-8</c:v>
                </c:pt>
                <c:pt idx="1">
                  <c:v>-7</c:v>
                </c:pt>
                <c:pt idx="2">
                  <c:v>-6</c:v>
                </c:pt>
                <c:pt idx="3">
                  <c:v>-7</c:v>
                </c:pt>
                <c:pt idx="5">
                  <c:v>-7</c:v>
                </c:pt>
                <c:pt idx="6">
                  <c:v>-14</c:v>
                </c:pt>
                <c:pt idx="7">
                  <c:v>-3</c:v>
                </c:pt>
                <c:pt idx="8">
                  <c:v>-30</c:v>
                </c:pt>
                <c:pt idx="9">
                  <c:v>-14</c:v>
                </c:pt>
                <c:pt idx="11">
                  <c:v>-4</c:v>
                </c:pt>
                <c:pt idx="12">
                  <c:v>-10</c:v>
                </c:pt>
                <c:pt idx="13">
                  <c:v>0</c:v>
                </c:pt>
                <c:pt idx="14">
                  <c:v>-6</c:v>
                </c:pt>
                <c:pt idx="15">
                  <c:v>-5</c:v>
                </c:pt>
                <c:pt idx="16">
                  <c:v>-1</c:v>
                </c:pt>
                <c:pt idx="18">
                  <c:v>-4</c:v>
                </c:pt>
                <c:pt idx="19">
                  <c:v>-2</c:v>
                </c:pt>
                <c:pt idx="21">
                  <c:v>0</c:v>
                </c:pt>
              </c:numCache>
            </c:numRef>
          </c:val>
          <c:extLst xmlns:c16r2="http://schemas.microsoft.com/office/drawing/2015/06/chart">
            <c:ext xmlns:c16="http://schemas.microsoft.com/office/drawing/2014/chart" uri="{C3380CC4-5D6E-409C-BE32-E72D297353CC}">
              <c16:uniqueId val="{00000003-DB40-4A48-B8FB-C07D8F2E30B4}"/>
            </c:ext>
          </c:extLst>
        </c:ser>
        <c:dLbls>
          <c:showLegendKey val="0"/>
          <c:showVal val="0"/>
          <c:showCatName val="0"/>
          <c:showSerName val="0"/>
          <c:showPercent val="0"/>
          <c:showBubbleSize val="0"/>
        </c:dLbls>
        <c:gapWidth val="150"/>
        <c:overlap val="100"/>
        <c:axId val="80012800"/>
        <c:axId val="170655040"/>
      </c:barChart>
      <c:catAx>
        <c:axId val="80012800"/>
        <c:scaling>
          <c:orientation val="minMax"/>
        </c:scaling>
        <c:delete val="0"/>
        <c:axPos val="l"/>
        <c:majorTickMark val="out"/>
        <c:minorTickMark val="none"/>
        <c:tickLblPos val="nextTo"/>
        <c:crossAx val="170655040"/>
        <c:crosses val="autoZero"/>
        <c:auto val="1"/>
        <c:lblAlgn val="ctr"/>
        <c:lblOffset val="100"/>
        <c:noMultiLvlLbl val="0"/>
      </c:catAx>
      <c:valAx>
        <c:axId val="170655040"/>
        <c:scaling>
          <c:orientation val="minMax"/>
        </c:scaling>
        <c:delete val="0"/>
        <c:axPos val="b"/>
        <c:majorGridlines/>
        <c:numFmt formatCode="General" sourceLinked="1"/>
        <c:majorTickMark val="out"/>
        <c:minorTickMark val="none"/>
        <c:tickLblPos val="nextTo"/>
        <c:crossAx val="80012800"/>
        <c:crosses val="autoZero"/>
        <c:crossBetween val="between"/>
      </c:valAx>
    </c:plotArea>
    <c:legend>
      <c:legendPos val="r"/>
      <c:layout/>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Cover!A1"/></Relationships>
</file>

<file path=xl/drawings/_rels/drawing4.xml.rels><?xml version="1.0" encoding="UTF-8" standalone="yes"?>
<Relationships xmlns="http://schemas.openxmlformats.org/package/2006/relationships"><Relationship Id="rId1" Type="http://schemas.openxmlformats.org/officeDocument/2006/relationships/hyperlink" Target="#Cover!A1"/></Relationships>
</file>

<file path=xl/drawings/_rels/drawing5.xml.rels><?xml version="1.0" encoding="UTF-8" standalone="yes"?>
<Relationships xmlns="http://schemas.openxmlformats.org/package/2006/relationships"><Relationship Id="rId1" Type="http://schemas.openxmlformats.org/officeDocument/2006/relationships/hyperlink" Target="#Cover!A1"/></Relationships>
</file>

<file path=xl/drawings/_rels/drawing6.xml.rels><?xml version="1.0" encoding="UTF-8" standalone="yes"?>
<Relationships xmlns="http://schemas.openxmlformats.org/package/2006/relationships"><Relationship Id="rId2" Type="http://schemas.openxmlformats.org/officeDocument/2006/relationships/hyperlink" Target="#Cover!A1"/><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hyperlink" Target="#Cover!A1"/></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209549</xdr:colOff>
      <xdr:row>8</xdr:row>
      <xdr:rowOff>302425</xdr:rowOff>
    </xdr:from>
    <xdr:to>
      <xdr:col>4</xdr:col>
      <xdr:colOff>20954</xdr:colOff>
      <xdr:row>8</xdr:row>
      <xdr:rowOff>302425</xdr:rowOff>
    </xdr:to>
    <xdr:cxnSp macro="">
      <xdr:nvCxnSpPr>
        <xdr:cNvPr id="3" name="Straight Connector 2"/>
        <xdr:cNvCxnSpPr/>
      </xdr:nvCxnSpPr>
      <xdr:spPr>
        <a:xfrm>
          <a:off x="1495424" y="1997875"/>
          <a:ext cx="5212080"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4</xdr:row>
      <xdr:rowOff>12700</xdr:rowOff>
    </xdr:from>
    <xdr:to>
      <xdr:col>2</xdr:col>
      <xdr:colOff>3238500</xdr:colOff>
      <xdr:row>27</xdr:row>
      <xdr:rowOff>63500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123825</xdr:rowOff>
    </xdr:from>
    <xdr:to>
      <xdr:col>5</xdr:col>
      <xdr:colOff>171451</xdr:colOff>
      <xdr:row>2</xdr:row>
      <xdr:rowOff>165101</xdr:rowOff>
    </xdr:to>
    <xdr:grpSp>
      <xdr:nvGrpSpPr>
        <xdr:cNvPr id="10" name="Group 9"/>
        <xdr:cNvGrpSpPr/>
      </xdr:nvGrpSpPr>
      <xdr:grpSpPr>
        <a:xfrm>
          <a:off x="0" y="123825"/>
          <a:ext cx="9886951" cy="374651"/>
          <a:chOff x="0" y="123825"/>
          <a:chExt cx="9886951" cy="374651"/>
        </a:xfrm>
      </xdr:grpSpPr>
      <xdr:grpSp>
        <xdr:nvGrpSpPr>
          <xdr:cNvPr id="16" name="Group 7"/>
          <xdr:cNvGrpSpPr/>
        </xdr:nvGrpSpPr>
        <xdr:grpSpPr>
          <a:xfrm>
            <a:off x="0" y="123825"/>
            <a:ext cx="1787568" cy="374651"/>
            <a:chOff x="-1" y="127290"/>
            <a:chExt cx="1788239" cy="457201"/>
          </a:xfrm>
        </xdr:grpSpPr>
        <xdr:sp macro="" textlink="data!A4">
          <xdr:nvSpPr>
            <xdr:cNvPr id="18" name="TextBox 17"/>
            <xdr:cNvSpPr txBox="1"/>
          </xdr:nvSpPr>
          <xdr:spPr>
            <a:xfrm rot="16200000">
              <a:off x="-91441" y="218731"/>
              <a:ext cx="457200" cy="27432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none" rtlCol="0" anchor="t">
              <a:noAutofit/>
            </a:bodyPr>
            <a:lstStyle/>
            <a:p>
              <a:pPr algn="ctr"/>
              <a:fld id="{36B53D93-1EC0-4150-A8D8-CBD99DFD632E}" type="TxLink">
                <a:rPr lang="en-US" sz="900" b="1" i="0" u="none" strike="noStrike">
                  <a:solidFill>
                    <a:schemeClr val="bg1"/>
                  </a:solidFill>
                  <a:latin typeface="Verdana"/>
                  <a:ea typeface="Verdana"/>
                  <a:cs typeface="Verdana"/>
                </a:rPr>
                <a:pPr algn="ctr"/>
                <a:t>2017</a:t>
              </a:fld>
              <a:endParaRPr lang="en-US" sz="900" b="1">
                <a:solidFill>
                  <a:schemeClr val="bg1"/>
                </a:solidFill>
                <a:latin typeface="Verdana" pitchFamily="34" charset="0"/>
              </a:endParaRPr>
            </a:p>
          </xdr:txBody>
        </xdr:sp>
        <xdr:sp macro="" textlink="">
          <xdr:nvSpPr>
            <xdr:cNvPr id="19" name="TextBox 18"/>
            <xdr:cNvSpPr txBox="1"/>
          </xdr:nvSpPr>
          <xdr:spPr>
            <a:xfrm>
              <a:off x="325198" y="127290"/>
              <a:ext cx="1463040" cy="4572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a:r>
                <a:rPr lang="en-US" sz="1100" b="1">
                  <a:solidFill>
                    <a:schemeClr val="bg1"/>
                  </a:solidFill>
                  <a:latin typeface="Verdana" pitchFamily="34" charset="0"/>
                </a:rPr>
                <a:t>CLIENT</a:t>
              </a:r>
              <a:r>
                <a:rPr lang="en-US" sz="1100" b="1" baseline="0">
                  <a:solidFill>
                    <a:schemeClr val="bg1"/>
                  </a:solidFill>
                  <a:latin typeface="Verdana" pitchFamily="34" charset="0"/>
                </a:rPr>
                <a:t> SURVEY</a:t>
              </a:r>
              <a:endParaRPr lang="en-US" sz="1100" b="1">
                <a:solidFill>
                  <a:schemeClr val="bg1"/>
                </a:solidFill>
                <a:latin typeface="Verdana" pitchFamily="34" charset="0"/>
              </a:endParaRPr>
            </a:p>
          </xdr:txBody>
        </xdr:sp>
      </xdr:grpSp>
      <xdr:cxnSp macro="">
        <xdr:nvCxnSpPr>
          <xdr:cNvPr id="17" name="Straight Connector 16"/>
          <xdr:cNvCxnSpPr/>
        </xdr:nvCxnSpPr>
        <xdr:spPr>
          <a:xfrm rot="10800000">
            <a:off x="1958243" y="280350"/>
            <a:ext cx="6522183" cy="1329"/>
          </a:xfrm>
          <a:prstGeom prst="line">
            <a:avLst/>
          </a:prstGeom>
          <a:ln>
            <a:solidFill>
              <a:schemeClr val="accent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TextBox 14">
            <a:hlinkClick xmlns:r="http://schemas.openxmlformats.org/officeDocument/2006/relationships" r:id="rId2"/>
          </xdr:cNvPr>
          <xdr:cNvSpPr txBox="1"/>
        </xdr:nvSpPr>
        <xdr:spPr>
          <a:xfrm>
            <a:off x="8572501" y="168716"/>
            <a:ext cx="1314450" cy="233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r>
              <a:rPr lang="en-US" sz="900" b="0" i="0">
                <a:solidFill>
                  <a:schemeClr val="bg1"/>
                </a:solidFill>
                <a:latin typeface="Wingdings 3" pitchFamily="18" charset="2"/>
                <a:ea typeface="+mn-ea"/>
                <a:cs typeface="+mn-cs"/>
                <a:sym typeface="Wingdings 3"/>
              </a:rPr>
              <a:t></a:t>
            </a:r>
            <a:r>
              <a:rPr lang="en-US" sz="900" b="0" i="0">
                <a:solidFill>
                  <a:schemeClr val="tx1"/>
                </a:solidFill>
                <a:latin typeface="+mn-lt"/>
                <a:ea typeface="+mn-ea"/>
                <a:cs typeface="+mn-cs"/>
                <a:sym typeface="Wingdings 3"/>
              </a:rPr>
              <a:t> </a:t>
            </a:r>
            <a:r>
              <a:rPr lang="en-US" sz="800">
                <a:latin typeface="Verdana" pitchFamily="34" charset="0"/>
              </a:rPr>
              <a:t>Return to Contents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9</xdr:col>
      <xdr:colOff>171451</xdr:colOff>
      <xdr:row>2</xdr:row>
      <xdr:rowOff>165101</xdr:rowOff>
    </xdr:to>
    <xdr:grpSp>
      <xdr:nvGrpSpPr>
        <xdr:cNvPr id="15" name="Group 14"/>
        <xdr:cNvGrpSpPr/>
      </xdr:nvGrpSpPr>
      <xdr:grpSpPr>
        <a:xfrm>
          <a:off x="0" y="123825"/>
          <a:ext cx="10020301" cy="374651"/>
          <a:chOff x="0" y="123825"/>
          <a:chExt cx="9886951" cy="374651"/>
        </a:xfrm>
      </xdr:grpSpPr>
      <xdr:grpSp>
        <xdr:nvGrpSpPr>
          <xdr:cNvPr id="11" name="Group 7"/>
          <xdr:cNvGrpSpPr/>
        </xdr:nvGrpSpPr>
        <xdr:grpSpPr>
          <a:xfrm>
            <a:off x="0" y="123825"/>
            <a:ext cx="1787568" cy="374651"/>
            <a:chOff x="-1" y="127290"/>
            <a:chExt cx="1788239" cy="457201"/>
          </a:xfrm>
        </xdr:grpSpPr>
        <xdr:sp macro="" textlink="data!A4">
          <xdr:nvSpPr>
            <xdr:cNvPr id="13" name="TextBox 12"/>
            <xdr:cNvSpPr txBox="1"/>
          </xdr:nvSpPr>
          <xdr:spPr>
            <a:xfrm rot="16200000">
              <a:off x="-91441" y="218731"/>
              <a:ext cx="457200" cy="27432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none" rtlCol="0" anchor="t">
              <a:noAutofit/>
            </a:bodyPr>
            <a:lstStyle/>
            <a:p>
              <a:pPr algn="ctr"/>
              <a:fld id="{EC4A3C9B-22C4-49C5-97F9-0824DF09401D}" type="TxLink">
                <a:rPr lang="en-US" sz="900" b="1" i="0" u="none" strike="noStrike">
                  <a:solidFill>
                    <a:schemeClr val="bg1"/>
                  </a:solidFill>
                  <a:latin typeface="Verdana"/>
                  <a:ea typeface="Verdana"/>
                  <a:cs typeface="Verdana"/>
                </a:rPr>
                <a:pPr algn="ctr"/>
                <a:t>2017</a:t>
              </a:fld>
              <a:endParaRPr lang="en-US" sz="900" b="1">
                <a:solidFill>
                  <a:schemeClr val="bg1"/>
                </a:solidFill>
                <a:latin typeface="Verdana" pitchFamily="34" charset="0"/>
              </a:endParaRPr>
            </a:p>
          </xdr:txBody>
        </xdr:sp>
        <xdr:sp macro="" textlink="">
          <xdr:nvSpPr>
            <xdr:cNvPr id="14" name="TextBox 13"/>
            <xdr:cNvSpPr txBox="1"/>
          </xdr:nvSpPr>
          <xdr:spPr>
            <a:xfrm>
              <a:off x="325198" y="127290"/>
              <a:ext cx="1463040" cy="4572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a:r>
                <a:rPr lang="en-US" sz="1100" b="1">
                  <a:solidFill>
                    <a:schemeClr val="bg1"/>
                  </a:solidFill>
                  <a:latin typeface="Verdana" pitchFamily="34" charset="0"/>
                </a:rPr>
                <a:t>CLIENT</a:t>
              </a:r>
              <a:r>
                <a:rPr lang="en-US" sz="1100" b="1" baseline="0">
                  <a:solidFill>
                    <a:schemeClr val="bg1"/>
                  </a:solidFill>
                  <a:latin typeface="Verdana" pitchFamily="34" charset="0"/>
                </a:rPr>
                <a:t> SURVEY</a:t>
              </a:r>
              <a:endParaRPr lang="en-US" sz="1100" b="1">
                <a:solidFill>
                  <a:schemeClr val="bg1"/>
                </a:solidFill>
                <a:latin typeface="Verdana" pitchFamily="34" charset="0"/>
              </a:endParaRPr>
            </a:p>
          </xdr:txBody>
        </xdr:sp>
      </xdr:grpSp>
      <xdr:cxnSp macro="">
        <xdr:nvCxnSpPr>
          <xdr:cNvPr id="12" name="Straight Connector 11"/>
          <xdr:cNvCxnSpPr/>
        </xdr:nvCxnSpPr>
        <xdr:spPr>
          <a:xfrm rot="10800000">
            <a:off x="1958243" y="280350"/>
            <a:ext cx="6522183" cy="1329"/>
          </a:xfrm>
          <a:prstGeom prst="line">
            <a:avLst/>
          </a:prstGeom>
          <a:ln>
            <a:solidFill>
              <a:schemeClr val="accent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TextBox 9">
            <a:hlinkClick xmlns:r="http://schemas.openxmlformats.org/officeDocument/2006/relationships" r:id="rId1"/>
          </xdr:cNvPr>
          <xdr:cNvSpPr txBox="1"/>
        </xdr:nvSpPr>
        <xdr:spPr>
          <a:xfrm>
            <a:off x="8572501" y="168716"/>
            <a:ext cx="1314450" cy="233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r>
              <a:rPr lang="en-US" sz="900" b="0" i="0">
                <a:solidFill>
                  <a:schemeClr val="bg1"/>
                </a:solidFill>
                <a:latin typeface="Wingdings 3" pitchFamily="18" charset="2"/>
                <a:ea typeface="+mn-ea"/>
                <a:cs typeface="+mn-cs"/>
                <a:sym typeface="Wingdings 3"/>
              </a:rPr>
              <a:t></a:t>
            </a:r>
            <a:r>
              <a:rPr lang="en-US" sz="900" b="0" i="0">
                <a:solidFill>
                  <a:schemeClr val="tx1"/>
                </a:solidFill>
                <a:latin typeface="+mn-lt"/>
                <a:ea typeface="+mn-ea"/>
                <a:cs typeface="+mn-cs"/>
                <a:sym typeface="Wingdings 3"/>
              </a:rPr>
              <a:t> </a:t>
            </a:r>
            <a:r>
              <a:rPr lang="en-US" sz="800">
                <a:latin typeface="Verdana" pitchFamily="34" charset="0"/>
              </a:rPr>
              <a:t>Return to Contents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123825</xdr:rowOff>
    </xdr:from>
    <xdr:to>
      <xdr:col>9</xdr:col>
      <xdr:colOff>209551</xdr:colOff>
      <xdr:row>2</xdr:row>
      <xdr:rowOff>165101</xdr:rowOff>
    </xdr:to>
    <xdr:grpSp>
      <xdr:nvGrpSpPr>
        <xdr:cNvPr id="9" name="Group 8"/>
        <xdr:cNvGrpSpPr/>
      </xdr:nvGrpSpPr>
      <xdr:grpSpPr>
        <a:xfrm>
          <a:off x="0" y="123825"/>
          <a:ext cx="9886951" cy="374651"/>
          <a:chOff x="0" y="123825"/>
          <a:chExt cx="9886951" cy="374651"/>
        </a:xfrm>
      </xdr:grpSpPr>
      <xdr:grpSp>
        <xdr:nvGrpSpPr>
          <xdr:cNvPr id="13" name="Group 8"/>
          <xdr:cNvGrpSpPr/>
        </xdr:nvGrpSpPr>
        <xdr:grpSpPr>
          <a:xfrm>
            <a:off x="0" y="123825"/>
            <a:ext cx="8480426" cy="374651"/>
            <a:chOff x="-1" y="127290"/>
            <a:chExt cx="8480426" cy="374651"/>
          </a:xfrm>
        </xdr:grpSpPr>
        <xdr:grpSp>
          <xdr:nvGrpSpPr>
            <xdr:cNvPr id="15" name="Group 7"/>
            <xdr:cNvGrpSpPr/>
          </xdr:nvGrpSpPr>
          <xdr:grpSpPr>
            <a:xfrm>
              <a:off x="-1" y="127290"/>
              <a:ext cx="1787568" cy="374651"/>
              <a:chOff x="-1" y="127290"/>
              <a:chExt cx="1788239" cy="457201"/>
            </a:xfrm>
          </xdr:grpSpPr>
          <xdr:sp macro="" textlink="data!A4">
            <xdr:nvSpPr>
              <xdr:cNvPr id="17" name="TextBox 16"/>
              <xdr:cNvSpPr txBox="1"/>
            </xdr:nvSpPr>
            <xdr:spPr>
              <a:xfrm rot="16200000">
                <a:off x="-91441" y="218731"/>
                <a:ext cx="457200" cy="27432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none" rtlCol="0" anchor="t">
                <a:noAutofit/>
              </a:bodyPr>
              <a:lstStyle/>
              <a:p>
                <a:pPr algn="ctr"/>
                <a:fld id="{CEE6E621-33EB-49CF-96B0-7286B0547EBE}" type="TxLink">
                  <a:rPr lang="en-US" sz="900" b="1" i="0" u="none" strike="noStrike">
                    <a:solidFill>
                      <a:schemeClr val="bg1"/>
                    </a:solidFill>
                    <a:latin typeface="Verdana"/>
                    <a:ea typeface="Verdana"/>
                    <a:cs typeface="Verdana"/>
                  </a:rPr>
                  <a:pPr algn="ctr"/>
                  <a:t>2017</a:t>
                </a:fld>
                <a:endParaRPr lang="en-US" sz="900" b="1">
                  <a:solidFill>
                    <a:schemeClr val="bg1"/>
                  </a:solidFill>
                  <a:latin typeface="Verdana" pitchFamily="34" charset="0"/>
                </a:endParaRPr>
              </a:p>
            </xdr:txBody>
          </xdr:sp>
          <xdr:sp macro="" textlink="">
            <xdr:nvSpPr>
              <xdr:cNvPr id="18" name="TextBox 17"/>
              <xdr:cNvSpPr txBox="1"/>
            </xdr:nvSpPr>
            <xdr:spPr>
              <a:xfrm>
                <a:off x="325198" y="127290"/>
                <a:ext cx="1463040" cy="4572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a:r>
                  <a:rPr lang="en-US" sz="1100" b="1">
                    <a:solidFill>
                      <a:schemeClr val="bg1"/>
                    </a:solidFill>
                    <a:latin typeface="Verdana" pitchFamily="34" charset="0"/>
                  </a:rPr>
                  <a:t>CLIENT</a:t>
                </a:r>
                <a:r>
                  <a:rPr lang="en-US" sz="1100" b="1" baseline="0">
                    <a:solidFill>
                      <a:schemeClr val="bg1"/>
                    </a:solidFill>
                    <a:latin typeface="Verdana" pitchFamily="34" charset="0"/>
                  </a:rPr>
                  <a:t> SURVEY</a:t>
                </a:r>
                <a:endParaRPr lang="en-US" sz="1100" b="1">
                  <a:solidFill>
                    <a:schemeClr val="bg1"/>
                  </a:solidFill>
                  <a:latin typeface="Verdana" pitchFamily="34" charset="0"/>
                </a:endParaRPr>
              </a:p>
            </xdr:txBody>
          </xdr:sp>
        </xdr:grpSp>
        <xdr:cxnSp macro="">
          <xdr:nvCxnSpPr>
            <xdr:cNvPr id="16" name="Straight Connector 15"/>
            <xdr:cNvCxnSpPr/>
          </xdr:nvCxnSpPr>
          <xdr:spPr>
            <a:xfrm rot="10800000">
              <a:off x="1958242" y="283815"/>
              <a:ext cx="6522183" cy="1329"/>
            </a:xfrm>
            <a:prstGeom prst="line">
              <a:avLst/>
            </a:prstGeom>
            <a:ln>
              <a:solidFill>
                <a:schemeClr val="accent1">
                  <a:lumMod val="50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 name="TextBox 13">
            <a:hlinkClick xmlns:r="http://schemas.openxmlformats.org/officeDocument/2006/relationships" r:id="rId1"/>
          </xdr:cNvPr>
          <xdr:cNvSpPr txBox="1"/>
        </xdr:nvSpPr>
        <xdr:spPr>
          <a:xfrm>
            <a:off x="8572501" y="168716"/>
            <a:ext cx="1314450" cy="233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r>
              <a:rPr lang="en-US" sz="900" b="0" i="0">
                <a:solidFill>
                  <a:schemeClr val="bg1"/>
                </a:solidFill>
                <a:latin typeface="Wingdings 3" pitchFamily="18" charset="2"/>
                <a:ea typeface="+mn-ea"/>
                <a:cs typeface="+mn-cs"/>
                <a:sym typeface="Wingdings 3"/>
              </a:rPr>
              <a:t></a:t>
            </a:r>
            <a:r>
              <a:rPr lang="en-US" sz="900" b="0" i="0">
                <a:solidFill>
                  <a:schemeClr val="tx1"/>
                </a:solidFill>
                <a:latin typeface="+mn-lt"/>
                <a:ea typeface="+mn-ea"/>
                <a:cs typeface="+mn-cs"/>
                <a:sym typeface="Wingdings 3"/>
              </a:rPr>
              <a:t> </a:t>
            </a:r>
            <a:r>
              <a:rPr lang="en-US" sz="800">
                <a:latin typeface="Verdana" pitchFamily="34" charset="0"/>
              </a:rPr>
              <a:t>Return to Contents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123825</xdr:rowOff>
    </xdr:from>
    <xdr:to>
      <xdr:col>20</xdr:col>
      <xdr:colOff>190501</xdr:colOff>
      <xdr:row>2</xdr:row>
      <xdr:rowOff>165101</xdr:rowOff>
    </xdr:to>
    <xdr:grpSp>
      <xdr:nvGrpSpPr>
        <xdr:cNvPr id="9" name="Group 8"/>
        <xdr:cNvGrpSpPr/>
      </xdr:nvGrpSpPr>
      <xdr:grpSpPr>
        <a:xfrm>
          <a:off x="0" y="123825"/>
          <a:ext cx="10296526" cy="374651"/>
          <a:chOff x="0" y="123825"/>
          <a:chExt cx="9886951" cy="374651"/>
        </a:xfrm>
      </xdr:grpSpPr>
      <xdr:grpSp>
        <xdr:nvGrpSpPr>
          <xdr:cNvPr id="13" name="Group 8"/>
          <xdr:cNvGrpSpPr/>
        </xdr:nvGrpSpPr>
        <xdr:grpSpPr>
          <a:xfrm>
            <a:off x="0" y="123825"/>
            <a:ext cx="8480426" cy="374651"/>
            <a:chOff x="-1" y="127290"/>
            <a:chExt cx="8480426" cy="374651"/>
          </a:xfrm>
        </xdr:grpSpPr>
        <xdr:grpSp>
          <xdr:nvGrpSpPr>
            <xdr:cNvPr id="15" name="Group 7"/>
            <xdr:cNvGrpSpPr/>
          </xdr:nvGrpSpPr>
          <xdr:grpSpPr>
            <a:xfrm>
              <a:off x="-1" y="127290"/>
              <a:ext cx="1787568" cy="374651"/>
              <a:chOff x="-1" y="127290"/>
              <a:chExt cx="1788239" cy="457201"/>
            </a:xfrm>
          </xdr:grpSpPr>
          <xdr:sp macro="" textlink="data!A4">
            <xdr:nvSpPr>
              <xdr:cNvPr id="17" name="TextBox 16"/>
              <xdr:cNvSpPr txBox="1"/>
            </xdr:nvSpPr>
            <xdr:spPr>
              <a:xfrm rot="16200000">
                <a:off x="-91441" y="218731"/>
                <a:ext cx="457200" cy="27432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none" rtlCol="0" anchor="t">
                <a:noAutofit/>
              </a:bodyPr>
              <a:lstStyle/>
              <a:p>
                <a:pPr algn="ctr"/>
                <a:fld id="{A1A66771-4E84-49E1-BACB-14DD9296A941}" type="TxLink">
                  <a:rPr lang="en-US" sz="900" b="1" i="0" u="none" strike="noStrike">
                    <a:solidFill>
                      <a:schemeClr val="bg1"/>
                    </a:solidFill>
                    <a:latin typeface="Verdana"/>
                    <a:ea typeface="Verdana"/>
                    <a:cs typeface="Verdana"/>
                  </a:rPr>
                  <a:pPr algn="ctr"/>
                  <a:t>2017</a:t>
                </a:fld>
                <a:endParaRPr lang="en-US" sz="900" b="1">
                  <a:solidFill>
                    <a:schemeClr val="bg1"/>
                  </a:solidFill>
                  <a:latin typeface="Verdana" pitchFamily="34" charset="0"/>
                </a:endParaRPr>
              </a:p>
            </xdr:txBody>
          </xdr:sp>
          <xdr:sp macro="" textlink="">
            <xdr:nvSpPr>
              <xdr:cNvPr id="18" name="TextBox 17"/>
              <xdr:cNvSpPr txBox="1"/>
            </xdr:nvSpPr>
            <xdr:spPr>
              <a:xfrm>
                <a:off x="325198" y="127290"/>
                <a:ext cx="1463040" cy="4572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a:r>
                  <a:rPr lang="en-US" sz="1100" b="1">
                    <a:solidFill>
                      <a:schemeClr val="bg1"/>
                    </a:solidFill>
                    <a:latin typeface="Verdana" pitchFamily="34" charset="0"/>
                  </a:rPr>
                  <a:t>CLIENT</a:t>
                </a:r>
                <a:r>
                  <a:rPr lang="en-US" sz="1100" b="1" baseline="0">
                    <a:solidFill>
                      <a:schemeClr val="bg1"/>
                    </a:solidFill>
                    <a:latin typeface="Verdana" pitchFamily="34" charset="0"/>
                  </a:rPr>
                  <a:t> SURVEY</a:t>
                </a:r>
                <a:endParaRPr lang="en-US" sz="1100" b="1">
                  <a:solidFill>
                    <a:schemeClr val="bg1"/>
                  </a:solidFill>
                  <a:latin typeface="Verdana" pitchFamily="34" charset="0"/>
                </a:endParaRPr>
              </a:p>
            </xdr:txBody>
          </xdr:sp>
        </xdr:grpSp>
        <xdr:cxnSp macro="">
          <xdr:nvCxnSpPr>
            <xdr:cNvPr id="16" name="Straight Connector 15"/>
            <xdr:cNvCxnSpPr/>
          </xdr:nvCxnSpPr>
          <xdr:spPr>
            <a:xfrm rot="10800000">
              <a:off x="1958242" y="283815"/>
              <a:ext cx="6522183" cy="1329"/>
            </a:xfrm>
            <a:prstGeom prst="line">
              <a:avLst/>
            </a:prstGeom>
            <a:ln>
              <a:solidFill>
                <a:schemeClr val="accent1">
                  <a:lumMod val="50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4" name="TextBox 13">
            <a:hlinkClick xmlns:r="http://schemas.openxmlformats.org/officeDocument/2006/relationships" r:id="rId1"/>
          </xdr:cNvPr>
          <xdr:cNvSpPr txBox="1"/>
        </xdr:nvSpPr>
        <xdr:spPr>
          <a:xfrm>
            <a:off x="8572501" y="168716"/>
            <a:ext cx="1314450" cy="233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r>
              <a:rPr lang="en-US" sz="900" b="0" i="0">
                <a:solidFill>
                  <a:schemeClr val="bg1"/>
                </a:solidFill>
                <a:latin typeface="Wingdings 3" pitchFamily="18" charset="2"/>
                <a:ea typeface="+mn-ea"/>
                <a:cs typeface="+mn-cs"/>
                <a:sym typeface="Wingdings 3"/>
              </a:rPr>
              <a:t></a:t>
            </a:r>
            <a:r>
              <a:rPr lang="en-US" sz="900" b="0" i="0">
                <a:solidFill>
                  <a:schemeClr val="tx1"/>
                </a:solidFill>
                <a:latin typeface="+mn-lt"/>
                <a:ea typeface="+mn-ea"/>
                <a:cs typeface="+mn-cs"/>
                <a:sym typeface="Wingdings 3"/>
              </a:rPr>
              <a:t> </a:t>
            </a:r>
            <a:r>
              <a:rPr lang="en-US" sz="800">
                <a:latin typeface="Verdana" pitchFamily="34" charset="0"/>
              </a:rPr>
              <a:t>Return to Contents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266700</xdr:colOff>
      <xdr:row>6</xdr:row>
      <xdr:rowOff>85725</xdr:rowOff>
    </xdr:from>
    <xdr:to>
      <xdr:col>12</xdr:col>
      <xdr:colOff>714756</xdr:colOff>
      <xdr:row>37</xdr:row>
      <xdr:rowOff>68961</xdr:rowOff>
    </xdr:to>
    <xdr:graphicFrame macro="">
      <xdr:nvGraphicFramePr>
        <xdr:cNvPr id="82" name="Chart 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563194</xdr:colOff>
      <xdr:row>6</xdr:row>
      <xdr:rowOff>66827</xdr:rowOff>
    </xdr:from>
    <xdr:to>
      <xdr:col>12</xdr:col>
      <xdr:colOff>867994</xdr:colOff>
      <xdr:row>6</xdr:row>
      <xdr:rowOff>66827</xdr:rowOff>
    </xdr:to>
    <xdr:sp macro="" textlink="">
      <xdr:nvSpPr>
        <xdr:cNvPr id="10" name="Line 14"/>
        <xdr:cNvSpPr>
          <a:spLocks noChangeShapeType="1"/>
        </xdr:cNvSpPr>
      </xdr:nvSpPr>
      <xdr:spPr bwMode="auto">
        <a:xfrm>
          <a:off x="1782394" y="1152677"/>
          <a:ext cx="6400800" cy="0"/>
        </a:xfrm>
        <a:prstGeom prst="line">
          <a:avLst/>
        </a:prstGeom>
        <a:noFill/>
        <a:ln w="22225">
          <a:solidFill>
            <a:srgbClr val="000000"/>
          </a:solidFill>
          <a:round/>
          <a:headEnd type="triangle" w="lg" len="lg"/>
          <a:tailEnd type="triangle" w="lg" len="lg"/>
        </a:ln>
      </xdr:spPr>
    </xdr:sp>
    <xdr:clientData/>
  </xdr:twoCellAnchor>
  <xdr:twoCellAnchor>
    <xdr:from>
      <xdr:col>3</xdr:col>
      <xdr:colOff>161925</xdr:colOff>
      <xdr:row>5</xdr:row>
      <xdr:rowOff>31134</xdr:rowOff>
    </xdr:from>
    <xdr:to>
      <xdr:col>5</xdr:col>
      <xdr:colOff>220789</xdr:colOff>
      <xdr:row>6</xdr:row>
      <xdr:rowOff>142041</xdr:rowOff>
    </xdr:to>
    <xdr:sp macro="" textlink="">
      <xdr:nvSpPr>
        <xdr:cNvPr id="11" name="TextBox 1"/>
        <xdr:cNvSpPr txBox="1"/>
      </xdr:nvSpPr>
      <xdr:spPr>
        <a:xfrm>
          <a:off x="1990725" y="926484"/>
          <a:ext cx="1278064" cy="3014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b="1" i="1">
              <a:latin typeface="Verdana" pitchFamily="34" charset="0"/>
            </a:rPr>
            <a:t>Needs Work</a:t>
          </a:r>
        </a:p>
      </xdr:txBody>
    </xdr:sp>
    <xdr:clientData/>
  </xdr:twoCellAnchor>
  <xdr:twoCellAnchor>
    <xdr:from>
      <xdr:col>10</xdr:col>
      <xdr:colOff>591654</xdr:colOff>
      <xdr:row>5</xdr:row>
      <xdr:rowOff>19050</xdr:rowOff>
    </xdr:from>
    <xdr:to>
      <xdr:col>12</xdr:col>
      <xdr:colOff>566082</xdr:colOff>
      <xdr:row>6</xdr:row>
      <xdr:rowOff>142041</xdr:rowOff>
    </xdr:to>
    <xdr:sp macro="" textlink="">
      <xdr:nvSpPr>
        <xdr:cNvPr id="12" name="TextBox 2"/>
        <xdr:cNvSpPr txBox="1"/>
      </xdr:nvSpPr>
      <xdr:spPr>
        <a:xfrm>
          <a:off x="6687654" y="914400"/>
          <a:ext cx="1193628" cy="31349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en-US" sz="1000" b="1" i="1">
              <a:latin typeface="Verdana" pitchFamily="34" charset="0"/>
            </a:rPr>
            <a:t>Good Work</a:t>
          </a:r>
        </a:p>
      </xdr:txBody>
    </xdr:sp>
    <xdr:clientData/>
  </xdr:twoCellAnchor>
  <xdr:twoCellAnchor>
    <xdr:from>
      <xdr:col>0</xdr:col>
      <xdr:colOff>457200</xdr:colOff>
      <xdr:row>7</xdr:row>
      <xdr:rowOff>94752</xdr:rowOff>
    </xdr:from>
    <xdr:to>
      <xdr:col>3</xdr:col>
      <xdr:colOff>39012</xdr:colOff>
      <xdr:row>8</xdr:row>
      <xdr:rowOff>178595</xdr:rowOff>
    </xdr:to>
    <xdr:sp macro="" textlink="">
      <xdr:nvSpPr>
        <xdr:cNvPr id="13" name="TextBox 3"/>
        <xdr:cNvSpPr txBox="1"/>
      </xdr:nvSpPr>
      <xdr:spPr>
        <a:xfrm>
          <a:off x="457200" y="1371102"/>
          <a:ext cx="1410612" cy="27434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b="1">
              <a:latin typeface="Verdana" pitchFamily="34" charset="0"/>
            </a:rPr>
            <a:t>QUALITY/HELP</a:t>
          </a:r>
        </a:p>
      </xdr:txBody>
    </xdr:sp>
    <xdr:clientData/>
  </xdr:twoCellAnchor>
  <xdr:twoCellAnchor>
    <xdr:from>
      <xdr:col>1</xdr:col>
      <xdr:colOff>57150</xdr:colOff>
      <xdr:row>8</xdr:row>
      <xdr:rowOff>145818</xdr:rowOff>
    </xdr:from>
    <xdr:to>
      <xdr:col>2</xdr:col>
      <xdr:colOff>532730</xdr:colOff>
      <xdr:row>10</xdr:row>
      <xdr:rowOff>39099</xdr:rowOff>
    </xdr:to>
    <xdr:sp macro="" textlink="">
      <xdr:nvSpPr>
        <xdr:cNvPr id="14" name="TextBox 4"/>
        <xdr:cNvSpPr txBox="1"/>
      </xdr:nvSpPr>
      <xdr:spPr>
        <a:xfrm>
          <a:off x="666750" y="1612668"/>
          <a:ext cx="1085180" cy="27428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Verdana" pitchFamily="34" charset="0"/>
            </a:rPr>
            <a:t>Services</a:t>
          </a:r>
          <a:r>
            <a:rPr lang="en-US" sz="800" baseline="0">
              <a:latin typeface="Verdana" pitchFamily="34" charset="0"/>
            </a:rPr>
            <a:t> Helped</a:t>
          </a:r>
          <a:endParaRPr lang="en-US" sz="800">
            <a:latin typeface="Verdana" pitchFamily="34" charset="0"/>
          </a:endParaRPr>
        </a:p>
      </xdr:txBody>
    </xdr:sp>
    <xdr:clientData/>
  </xdr:twoCellAnchor>
  <xdr:twoCellAnchor>
    <xdr:from>
      <xdr:col>1</xdr:col>
      <xdr:colOff>57150</xdr:colOff>
      <xdr:row>10</xdr:row>
      <xdr:rowOff>34897</xdr:rowOff>
    </xdr:from>
    <xdr:to>
      <xdr:col>3</xdr:col>
      <xdr:colOff>483925</xdr:colOff>
      <xdr:row>11</xdr:row>
      <xdr:rowOff>118741</xdr:rowOff>
    </xdr:to>
    <xdr:sp macro="" textlink="">
      <xdr:nvSpPr>
        <xdr:cNvPr id="15" name="TextBox 5"/>
        <xdr:cNvSpPr txBox="1"/>
      </xdr:nvSpPr>
      <xdr:spPr>
        <a:xfrm>
          <a:off x="666750" y="1882747"/>
          <a:ext cx="1645975" cy="2743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Verdana" pitchFamily="34" charset="0"/>
            </a:rPr>
            <a:t>Specific  Program Quality</a:t>
          </a:r>
        </a:p>
      </xdr:txBody>
    </xdr:sp>
    <xdr:clientData/>
  </xdr:twoCellAnchor>
  <xdr:twoCellAnchor>
    <xdr:from>
      <xdr:col>0</xdr:col>
      <xdr:colOff>457200</xdr:colOff>
      <xdr:row>11</xdr:row>
      <xdr:rowOff>124064</xdr:rowOff>
    </xdr:from>
    <xdr:to>
      <xdr:col>2</xdr:col>
      <xdr:colOff>152402</xdr:colOff>
      <xdr:row>13</xdr:row>
      <xdr:rowOff>17345</xdr:rowOff>
    </xdr:to>
    <xdr:sp macro="" textlink="">
      <xdr:nvSpPr>
        <xdr:cNvPr id="16" name="TextBox 6"/>
        <xdr:cNvSpPr txBox="1"/>
      </xdr:nvSpPr>
      <xdr:spPr>
        <a:xfrm>
          <a:off x="457200" y="2162414"/>
          <a:ext cx="914402" cy="27428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b="1">
              <a:latin typeface="Verdana" pitchFamily="34" charset="0"/>
            </a:rPr>
            <a:t>STAFF</a:t>
          </a:r>
        </a:p>
      </xdr:txBody>
    </xdr:sp>
    <xdr:clientData/>
  </xdr:twoCellAnchor>
  <xdr:twoCellAnchor>
    <xdr:from>
      <xdr:col>1</xdr:col>
      <xdr:colOff>57150</xdr:colOff>
      <xdr:row>12</xdr:row>
      <xdr:rowOff>175068</xdr:rowOff>
    </xdr:from>
    <xdr:to>
      <xdr:col>3</xdr:col>
      <xdr:colOff>44897</xdr:colOff>
      <xdr:row>14</xdr:row>
      <xdr:rowOff>68349</xdr:rowOff>
    </xdr:to>
    <xdr:sp macro="" textlink="">
      <xdr:nvSpPr>
        <xdr:cNvPr id="17" name="TextBox 7"/>
        <xdr:cNvSpPr txBox="1"/>
      </xdr:nvSpPr>
      <xdr:spPr>
        <a:xfrm>
          <a:off x="666750" y="2403918"/>
          <a:ext cx="1206947" cy="27428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Verdana" pitchFamily="34" charset="0"/>
            </a:rPr>
            <a:t>Staff Courtesy</a:t>
          </a:r>
        </a:p>
      </xdr:txBody>
    </xdr:sp>
    <xdr:clientData/>
  </xdr:twoCellAnchor>
  <xdr:twoCellAnchor>
    <xdr:from>
      <xdr:col>1</xdr:col>
      <xdr:colOff>57150</xdr:colOff>
      <xdr:row>14</xdr:row>
      <xdr:rowOff>54622</xdr:rowOff>
    </xdr:from>
    <xdr:to>
      <xdr:col>4</xdr:col>
      <xdr:colOff>24904</xdr:colOff>
      <xdr:row>15</xdr:row>
      <xdr:rowOff>138466</xdr:rowOff>
    </xdr:to>
    <xdr:sp macro="" textlink="">
      <xdr:nvSpPr>
        <xdr:cNvPr id="18" name="TextBox 8"/>
        <xdr:cNvSpPr txBox="1"/>
      </xdr:nvSpPr>
      <xdr:spPr>
        <a:xfrm>
          <a:off x="666750" y="2664472"/>
          <a:ext cx="1796554" cy="2743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Verdana" pitchFamily="34" charset="0"/>
            </a:rPr>
            <a:t>Staff Listens/Understands</a:t>
          </a:r>
        </a:p>
      </xdr:txBody>
    </xdr:sp>
    <xdr:clientData/>
  </xdr:twoCellAnchor>
  <xdr:twoCellAnchor>
    <xdr:from>
      <xdr:col>1</xdr:col>
      <xdr:colOff>57150</xdr:colOff>
      <xdr:row>15</xdr:row>
      <xdr:rowOff>124739</xdr:rowOff>
    </xdr:from>
    <xdr:to>
      <xdr:col>3</xdr:col>
      <xdr:colOff>332998</xdr:colOff>
      <xdr:row>17</xdr:row>
      <xdr:rowOff>18083</xdr:rowOff>
    </xdr:to>
    <xdr:sp macro="" textlink="">
      <xdr:nvSpPr>
        <xdr:cNvPr id="19" name="TextBox 9"/>
        <xdr:cNvSpPr txBox="1"/>
      </xdr:nvSpPr>
      <xdr:spPr>
        <a:xfrm>
          <a:off x="666750" y="2925089"/>
          <a:ext cx="1495048" cy="2743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Verdana" pitchFamily="34" charset="0"/>
            </a:rPr>
            <a:t>Other Staff Comments</a:t>
          </a:r>
        </a:p>
      </xdr:txBody>
    </xdr:sp>
    <xdr:clientData/>
  </xdr:twoCellAnchor>
  <xdr:twoCellAnchor>
    <xdr:from>
      <xdr:col>1</xdr:col>
      <xdr:colOff>57150</xdr:colOff>
      <xdr:row>17</xdr:row>
      <xdr:rowOff>13881</xdr:rowOff>
    </xdr:from>
    <xdr:to>
      <xdr:col>3</xdr:col>
      <xdr:colOff>381197</xdr:colOff>
      <xdr:row>18</xdr:row>
      <xdr:rowOff>97725</xdr:rowOff>
    </xdr:to>
    <xdr:sp macro="" textlink="">
      <xdr:nvSpPr>
        <xdr:cNvPr id="20" name="TextBox 10"/>
        <xdr:cNvSpPr txBox="1"/>
      </xdr:nvSpPr>
      <xdr:spPr>
        <a:xfrm>
          <a:off x="666750" y="3195231"/>
          <a:ext cx="1543247" cy="2743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Verdana" pitchFamily="34" charset="0"/>
            </a:rPr>
            <a:t>Specific Staff Member</a:t>
          </a:r>
        </a:p>
      </xdr:txBody>
    </xdr:sp>
    <xdr:clientData/>
  </xdr:twoCellAnchor>
  <xdr:twoCellAnchor>
    <xdr:from>
      <xdr:col>1</xdr:col>
      <xdr:colOff>57150</xdr:colOff>
      <xdr:row>18</xdr:row>
      <xdr:rowOff>74473</xdr:rowOff>
    </xdr:from>
    <xdr:to>
      <xdr:col>3</xdr:col>
      <xdr:colOff>248649</xdr:colOff>
      <xdr:row>19</xdr:row>
      <xdr:rowOff>158317</xdr:rowOff>
    </xdr:to>
    <xdr:sp macro="" textlink="">
      <xdr:nvSpPr>
        <xdr:cNvPr id="21" name="TextBox 11"/>
        <xdr:cNvSpPr txBox="1"/>
      </xdr:nvSpPr>
      <xdr:spPr>
        <a:xfrm>
          <a:off x="666750" y="3446323"/>
          <a:ext cx="1410699" cy="2743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Verdana" pitchFamily="34" charset="0"/>
            </a:rPr>
            <a:t>Need More Staff</a:t>
          </a:r>
        </a:p>
      </xdr:txBody>
    </xdr:sp>
    <xdr:clientData/>
  </xdr:twoCellAnchor>
  <xdr:twoCellAnchor>
    <xdr:from>
      <xdr:col>1</xdr:col>
      <xdr:colOff>57150</xdr:colOff>
      <xdr:row>19</xdr:row>
      <xdr:rowOff>154115</xdr:rowOff>
    </xdr:from>
    <xdr:to>
      <xdr:col>2</xdr:col>
      <xdr:colOff>361952</xdr:colOff>
      <xdr:row>21</xdr:row>
      <xdr:rowOff>47459</xdr:rowOff>
    </xdr:to>
    <xdr:sp macro="" textlink="">
      <xdr:nvSpPr>
        <xdr:cNvPr id="22" name="TextBox 12"/>
        <xdr:cNvSpPr txBox="1"/>
      </xdr:nvSpPr>
      <xdr:spPr>
        <a:xfrm>
          <a:off x="666750" y="3716465"/>
          <a:ext cx="914402" cy="27434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800">
              <a:latin typeface="Verdana" pitchFamily="34" charset="0"/>
            </a:rPr>
            <a:t>Providers</a:t>
          </a:r>
        </a:p>
      </xdr:txBody>
    </xdr:sp>
    <xdr:clientData/>
  </xdr:twoCellAnchor>
  <xdr:oneCellAnchor>
    <xdr:from>
      <xdr:col>0</xdr:col>
      <xdr:colOff>457200</xdr:colOff>
      <xdr:row>21</xdr:row>
      <xdr:rowOff>71832</xdr:rowOff>
    </xdr:from>
    <xdr:ext cx="1302601" cy="217047"/>
    <xdr:sp macro="" textlink="">
      <xdr:nvSpPr>
        <xdr:cNvPr id="23" name="TextBox 22"/>
        <xdr:cNvSpPr txBox="1"/>
      </xdr:nvSpPr>
      <xdr:spPr>
        <a:xfrm>
          <a:off x="457200" y="4015182"/>
          <a:ext cx="1302601"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b="1">
              <a:latin typeface="Verdana" pitchFamily="34" charset="0"/>
            </a:rPr>
            <a:t>SERVICE DELIVERY</a:t>
          </a:r>
        </a:p>
      </xdr:txBody>
    </xdr:sp>
    <xdr:clientData/>
  </xdr:oneCellAnchor>
  <xdr:oneCellAnchor>
    <xdr:from>
      <xdr:col>1</xdr:col>
      <xdr:colOff>57150</xdr:colOff>
      <xdr:row>22</xdr:row>
      <xdr:rowOff>113227</xdr:rowOff>
    </xdr:from>
    <xdr:ext cx="529825" cy="217047"/>
    <xdr:sp macro="" textlink="">
      <xdr:nvSpPr>
        <xdr:cNvPr id="24" name="TextBox 23"/>
        <xdr:cNvSpPr txBox="1"/>
      </xdr:nvSpPr>
      <xdr:spPr>
        <a:xfrm>
          <a:off x="666750" y="4247077"/>
          <a:ext cx="529825"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Access</a:t>
          </a:r>
        </a:p>
      </xdr:txBody>
    </xdr:sp>
    <xdr:clientData/>
  </xdr:oneCellAnchor>
  <xdr:oneCellAnchor>
    <xdr:from>
      <xdr:col>1</xdr:col>
      <xdr:colOff>57150</xdr:colOff>
      <xdr:row>23</xdr:row>
      <xdr:rowOff>183197</xdr:rowOff>
    </xdr:from>
    <xdr:ext cx="574132" cy="217047"/>
    <xdr:sp macro="" textlink="">
      <xdr:nvSpPr>
        <xdr:cNvPr id="25" name="TextBox 24"/>
        <xdr:cNvSpPr txBox="1"/>
      </xdr:nvSpPr>
      <xdr:spPr>
        <a:xfrm>
          <a:off x="666750" y="4507547"/>
          <a:ext cx="574132"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Process</a:t>
          </a:r>
        </a:p>
      </xdr:txBody>
    </xdr:sp>
    <xdr:clientData/>
  </xdr:oneCellAnchor>
  <xdr:oneCellAnchor>
    <xdr:from>
      <xdr:col>1</xdr:col>
      <xdr:colOff>57150</xdr:colOff>
      <xdr:row>25</xdr:row>
      <xdr:rowOff>62667</xdr:rowOff>
    </xdr:from>
    <xdr:ext cx="640240" cy="217047"/>
    <xdr:sp macro="" textlink="">
      <xdr:nvSpPr>
        <xdr:cNvPr id="26" name="TextBox 25"/>
        <xdr:cNvSpPr txBox="1"/>
      </xdr:nvSpPr>
      <xdr:spPr>
        <a:xfrm>
          <a:off x="666750" y="4768017"/>
          <a:ext cx="640240"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Diversity</a:t>
          </a:r>
        </a:p>
      </xdr:txBody>
    </xdr:sp>
    <xdr:clientData/>
  </xdr:oneCellAnchor>
  <xdr:oneCellAnchor>
    <xdr:from>
      <xdr:col>1</xdr:col>
      <xdr:colOff>57150</xdr:colOff>
      <xdr:row>26</xdr:row>
      <xdr:rowOff>132637</xdr:rowOff>
    </xdr:from>
    <xdr:ext cx="792076" cy="217047"/>
    <xdr:sp macro="" textlink="">
      <xdr:nvSpPr>
        <xdr:cNvPr id="27" name="TextBox 26"/>
        <xdr:cNvSpPr txBox="1"/>
      </xdr:nvSpPr>
      <xdr:spPr>
        <a:xfrm>
          <a:off x="666750" y="5028487"/>
          <a:ext cx="792076"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Information</a:t>
          </a:r>
        </a:p>
      </xdr:txBody>
    </xdr:sp>
    <xdr:clientData/>
  </xdr:oneCellAnchor>
  <xdr:oneCellAnchor>
    <xdr:from>
      <xdr:col>1</xdr:col>
      <xdr:colOff>57150</xdr:colOff>
      <xdr:row>28</xdr:row>
      <xdr:rowOff>12107</xdr:rowOff>
    </xdr:from>
    <xdr:ext cx="839012" cy="217047"/>
    <xdr:sp macro="" textlink="">
      <xdr:nvSpPr>
        <xdr:cNvPr id="28" name="TextBox 27"/>
        <xdr:cNvSpPr txBox="1"/>
      </xdr:nvSpPr>
      <xdr:spPr>
        <a:xfrm>
          <a:off x="666750" y="5288957"/>
          <a:ext cx="839012"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Coordination</a:t>
          </a:r>
        </a:p>
      </xdr:txBody>
    </xdr:sp>
    <xdr:clientData/>
  </xdr:oneCellAnchor>
  <xdr:oneCellAnchor>
    <xdr:from>
      <xdr:col>0</xdr:col>
      <xdr:colOff>457200</xdr:colOff>
      <xdr:row>29</xdr:row>
      <xdr:rowOff>129702</xdr:rowOff>
    </xdr:from>
    <xdr:ext cx="875945" cy="217047"/>
    <xdr:sp macro="" textlink="">
      <xdr:nvSpPr>
        <xdr:cNvPr id="29" name="TextBox 28"/>
        <xdr:cNvSpPr txBox="1"/>
      </xdr:nvSpPr>
      <xdr:spPr>
        <a:xfrm>
          <a:off x="457200" y="5597052"/>
          <a:ext cx="875945"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b="1">
              <a:latin typeface="Verdana" pitchFamily="34" charset="0"/>
            </a:rPr>
            <a:t>RESOURCES</a:t>
          </a:r>
        </a:p>
      </xdr:txBody>
    </xdr:sp>
    <xdr:clientData/>
  </xdr:oneCellAnchor>
  <xdr:oneCellAnchor>
    <xdr:from>
      <xdr:col>1</xdr:col>
      <xdr:colOff>57150</xdr:colOff>
      <xdr:row>30</xdr:row>
      <xdr:rowOff>161572</xdr:rowOff>
    </xdr:from>
    <xdr:ext cx="964880" cy="217047"/>
    <xdr:sp macro="" textlink="">
      <xdr:nvSpPr>
        <xdr:cNvPr id="30" name="TextBox 29"/>
        <xdr:cNvSpPr txBox="1"/>
      </xdr:nvSpPr>
      <xdr:spPr>
        <a:xfrm>
          <a:off x="666750" y="5819422"/>
          <a:ext cx="964880"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More Programs</a:t>
          </a:r>
        </a:p>
      </xdr:txBody>
    </xdr:sp>
    <xdr:clientData/>
  </xdr:oneCellAnchor>
  <xdr:oneCellAnchor>
    <xdr:from>
      <xdr:col>1</xdr:col>
      <xdr:colOff>57150</xdr:colOff>
      <xdr:row>32</xdr:row>
      <xdr:rowOff>41042</xdr:rowOff>
    </xdr:from>
    <xdr:ext cx="1272080" cy="217047"/>
    <xdr:sp macro="" textlink="">
      <xdr:nvSpPr>
        <xdr:cNvPr id="31" name="TextBox 30"/>
        <xdr:cNvSpPr txBox="1"/>
      </xdr:nvSpPr>
      <xdr:spPr>
        <a:xfrm>
          <a:off x="666750" y="6079892"/>
          <a:ext cx="1272080"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More Money/Benefits</a:t>
          </a:r>
        </a:p>
      </xdr:txBody>
    </xdr:sp>
    <xdr:clientData/>
  </xdr:oneCellAnchor>
  <xdr:oneCellAnchor>
    <xdr:from>
      <xdr:col>1</xdr:col>
      <xdr:colOff>57150</xdr:colOff>
      <xdr:row>33</xdr:row>
      <xdr:rowOff>120537</xdr:rowOff>
    </xdr:from>
    <xdr:ext cx="1690847" cy="217047"/>
    <xdr:sp macro="" textlink="">
      <xdr:nvSpPr>
        <xdr:cNvPr id="32" name="TextBox 31"/>
        <xdr:cNvSpPr txBox="1"/>
      </xdr:nvSpPr>
      <xdr:spPr>
        <a:xfrm>
          <a:off x="666750" y="6349887"/>
          <a:ext cx="169084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More Medical/Dental Benefits</a:t>
          </a:r>
        </a:p>
      </xdr:txBody>
    </xdr:sp>
    <xdr:clientData/>
  </xdr:oneCellAnchor>
  <xdr:oneCellAnchor>
    <xdr:from>
      <xdr:col>1</xdr:col>
      <xdr:colOff>57150</xdr:colOff>
      <xdr:row>34</xdr:row>
      <xdr:rowOff>180975</xdr:rowOff>
    </xdr:from>
    <xdr:ext cx="953466" cy="217047"/>
    <xdr:sp macro="" textlink="">
      <xdr:nvSpPr>
        <xdr:cNvPr id="33" name="TextBox 32"/>
        <xdr:cNvSpPr txBox="1"/>
      </xdr:nvSpPr>
      <xdr:spPr>
        <a:xfrm>
          <a:off x="666750" y="6600825"/>
          <a:ext cx="953466"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More Providers</a:t>
          </a:r>
        </a:p>
      </xdr:txBody>
    </xdr:sp>
    <xdr:clientData/>
  </xdr:oneCellAnchor>
  <xdr:oneCellAnchor>
    <xdr:from>
      <xdr:col>6</xdr:col>
      <xdr:colOff>437666</xdr:colOff>
      <xdr:row>8</xdr:row>
      <xdr:rowOff>136293</xdr:rowOff>
    </xdr:from>
    <xdr:ext cx="249877" cy="217047"/>
    <xdr:sp macro="" textlink="data!H95">
      <xdr:nvSpPr>
        <xdr:cNvPr id="34" name="TextBox 33"/>
        <xdr:cNvSpPr txBox="1"/>
      </xdr:nvSpPr>
      <xdr:spPr>
        <a:xfrm>
          <a:off x="4085741" y="1603143"/>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08907F17-3182-4A0F-A903-89FB39107F48}" type="TxLink">
            <a:rPr lang="en-US" sz="800" b="0" i="0" u="none" strike="noStrike">
              <a:solidFill>
                <a:srgbClr val="000000"/>
              </a:solidFill>
              <a:latin typeface="Verdana" pitchFamily="34" charset="0"/>
              <a:ea typeface="Verdana"/>
              <a:cs typeface="Verdana"/>
            </a:rPr>
            <a:pPr/>
            <a:t>2</a:t>
          </a:fld>
          <a:endParaRPr lang="en-US" sz="800">
            <a:latin typeface="Verdana" pitchFamily="34" charset="0"/>
          </a:endParaRPr>
        </a:p>
      </xdr:txBody>
    </xdr:sp>
    <xdr:clientData/>
  </xdr:oneCellAnchor>
  <xdr:oneCellAnchor>
    <xdr:from>
      <xdr:col>11</xdr:col>
      <xdr:colOff>523875</xdr:colOff>
      <xdr:row>8</xdr:row>
      <xdr:rowOff>145818</xdr:rowOff>
    </xdr:from>
    <xdr:ext cx="315086" cy="217047"/>
    <xdr:sp macro="" textlink="data!G95">
      <xdr:nvSpPr>
        <xdr:cNvPr id="35" name="TextBox 34"/>
        <xdr:cNvSpPr txBox="1"/>
      </xdr:nvSpPr>
      <xdr:spPr>
        <a:xfrm>
          <a:off x="7219950" y="1612668"/>
          <a:ext cx="315086"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7E72A274-2F34-4408-B810-D1CA41F1A057}" type="TxLink">
            <a:rPr lang="en-US" sz="800" b="0" i="0" u="none" strike="noStrike">
              <a:solidFill>
                <a:srgbClr val="000000"/>
              </a:solidFill>
              <a:latin typeface="Verdana" pitchFamily="34" charset="0"/>
              <a:ea typeface="Verdana"/>
              <a:cs typeface="Verdana"/>
            </a:rPr>
            <a:pPr/>
            <a:t>48</a:t>
          </a:fld>
          <a:endParaRPr lang="en-US" sz="800">
            <a:latin typeface="Verdana" pitchFamily="34" charset="0"/>
          </a:endParaRPr>
        </a:p>
      </xdr:txBody>
    </xdr:sp>
    <xdr:clientData/>
  </xdr:oneCellAnchor>
  <xdr:oneCellAnchor>
    <xdr:from>
      <xdr:col>6</xdr:col>
      <xdr:colOff>342416</xdr:colOff>
      <xdr:row>10</xdr:row>
      <xdr:rowOff>25372</xdr:rowOff>
    </xdr:from>
    <xdr:ext cx="249877" cy="217047"/>
    <xdr:sp macro="" textlink="data!H101">
      <xdr:nvSpPr>
        <xdr:cNvPr id="36" name="TextBox 35"/>
        <xdr:cNvSpPr txBox="1"/>
      </xdr:nvSpPr>
      <xdr:spPr>
        <a:xfrm>
          <a:off x="3990491" y="1873222"/>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426B1812-D744-49C5-A493-B29FE630CE0F}" type="TxLink">
            <a:rPr lang="en-US" sz="800" b="0" i="0" u="none" strike="noStrike">
              <a:solidFill>
                <a:srgbClr val="000000"/>
              </a:solidFill>
              <a:latin typeface="Verdana" pitchFamily="34" charset="0"/>
              <a:ea typeface="Verdana"/>
              <a:cs typeface="Verdana"/>
            </a:rPr>
            <a:pPr/>
            <a:t>4</a:t>
          </a:fld>
          <a:endParaRPr lang="en-US" sz="800">
            <a:latin typeface="Verdana" pitchFamily="34" charset="0"/>
          </a:endParaRPr>
        </a:p>
      </xdr:txBody>
    </xdr:sp>
    <xdr:clientData/>
  </xdr:oneCellAnchor>
  <xdr:oneCellAnchor>
    <xdr:from>
      <xdr:col>9</xdr:col>
      <xdr:colOff>104775</xdr:colOff>
      <xdr:row>10</xdr:row>
      <xdr:rowOff>34897</xdr:rowOff>
    </xdr:from>
    <xdr:ext cx="315086" cy="217047"/>
    <xdr:sp macro="" textlink="data!G101">
      <xdr:nvSpPr>
        <xdr:cNvPr id="37" name="TextBox 36"/>
        <xdr:cNvSpPr txBox="1"/>
      </xdr:nvSpPr>
      <xdr:spPr>
        <a:xfrm>
          <a:off x="5581650" y="1882747"/>
          <a:ext cx="315086"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C542A4BF-AEA2-4F78-8EBB-D8C9DFAB9F6D}" type="TxLink">
            <a:rPr lang="en-US" sz="800" b="0" i="0" u="none" strike="noStrike">
              <a:solidFill>
                <a:srgbClr val="000000"/>
              </a:solidFill>
              <a:latin typeface="Verdana" pitchFamily="34" charset="0"/>
              <a:ea typeface="Verdana"/>
              <a:cs typeface="Verdana"/>
            </a:rPr>
            <a:pPr/>
            <a:t>19</a:t>
          </a:fld>
          <a:endParaRPr lang="en-US" sz="800">
            <a:latin typeface="Verdana" pitchFamily="34" charset="0"/>
          </a:endParaRPr>
        </a:p>
      </xdr:txBody>
    </xdr:sp>
    <xdr:clientData/>
  </xdr:oneCellAnchor>
  <xdr:oneCellAnchor>
    <xdr:from>
      <xdr:col>6</xdr:col>
      <xdr:colOff>513866</xdr:colOff>
      <xdr:row>12</xdr:row>
      <xdr:rowOff>165543</xdr:rowOff>
    </xdr:from>
    <xdr:ext cx="249877" cy="217047"/>
    <xdr:sp macro="" textlink="data!H103">
      <xdr:nvSpPr>
        <xdr:cNvPr id="38" name="TextBox 37"/>
        <xdr:cNvSpPr txBox="1"/>
      </xdr:nvSpPr>
      <xdr:spPr>
        <a:xfrm>
          <a:off x="4161941" y="2394393"/>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60DDAE1F-BFE2-4FE6-A906-95FE37C33A58}" type="TxLink">
            <a:rPr lang="en-US" sz="800" b="0" i="0" u="none" strike="noStrike">
              <a:solidFill>
                <a:srgbClr val="000000"/>
              </a:solidFill>
              <a:latin typeface="Verdana" pitchFamily="34" charset="0"/>
              <a:ea typeface="Verdana"/>
              <a:cs typeface="Verdana"/>
            </a:rPr>
            <a:pPr/>
            <a:t>1</a:t>
          </a:fld>
          <a:endParaRPr lang="en-US" sz="800">
            <a:latin typeface="Verdana" pitchFamily="34" charset="0"/>
          </a:endParaRPr>
        </a:p>
      </xdr:txBody>
    </xdr:sp>
    <xdr:clientData/>
  </xdr:oneCellAnchor>
  <xdr:oneCellAnchor>
    <xdr:from>
      <xdr:col>8</xdr:col>
      <xdr:colOff>38100</xdr:colOff>
      <xdr:row>12</xdr:row>
      <xdr:rowOff>175068</xdr:rowOff>
    </xdr:from>
    <xdr:ext cx="249877" cy="217047"/>
    <xdr:sp macro="" textlink="data!G103">
      <xdr:nvSpPr>
        <xdr:cNvPr id="39" name="TextBox 38"/>
        <xdr:cNvSpPr txBox="1"/>
      </xdr:nvSpPr>
      <xdr:spPr>
        <a:xfrm>
          <a:off x="4905375" y="2403918"/>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64793956-6D00-4116-AEEC-FB1A5206AA79}" type="TxLink">
            <a:rPr lang="en-US" sz="800" b="0" i="0" u="none" strike="noStrike">
              <a:solidFill>
                <a:srgbClr val="000000"/>
              </a:solidFill>
              <a:latin typeface="Verdana" pitchFamily="34" charset="0"/>
              <a:ea typeface="Verdana"/>
              <a:cs typeface="Verdana"/>
            </a:rPr>
            <a:pPr/>
            <a:t>7</a:t>
          </a:fld>
          <a:endParaRPr lang="en-US" sz="800">
            <a:latin typeface="Verdana" pitchFamily="34" charset="0"/>
          </a:endParaRPr>
        </a:p>
      </xdr:txBody>
    </xdr:sp>
    <xdr:clientData/>
  </xdr:oneCellAnchor>
  <xdr:oneCellAnchor>
    <xdr:from>
      <xdr:col>6</xdr:col>
      <xdr:colOff>285266</xdr:colOff>
      <xdr:row>14</xdr:row>
      <xdr:rowOff>54622</xdr:rowOff>
    </xdr:from>
    <xdr:ext cx="249877" cy="217047"/>
    <xdr:sp macro="" textlink="data!H104">
      <xdr:nvSpPr>
        <xdr:cNvPr id="40" name="TextBox 39"/>
        <xdr:cNvSpPr txBox="1"/>
      </xdr:nvSpPr>
      <xdr:spPr>
        <a:xfrm>
          <a:off x="3933341" y="2664472"/>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825EDFBD-FD59-4E09-9233-9770DA286258}" type="TxLink">
            <a:rPr lang="en-US" sz="800" b="0" i="0" u="none" strike="noStrike">
              <a:solidFill>
                <a:srgbClr val="000000"/>
              </a:solidFill>
              <a:latin typeface="Verdana" pitchFamily="34" charset="0"/>
              <a:ea typeface="Verdana"/>
              <a:cs typeface="Verdana"/>
            </a:rPr>
            <a:pPr/>
            <a:t>5</a:t>
          </a:fld>
          <a:endParaRPr lang="en-US" sz="800">
            <a:latin typeface="Verdana" pitchFamily="34" charset="0"/>
          </a:endParaRPr>
        </a:p>
      </xdr:txBody>
    </xdr:sp>
    <xdr:clientData/>
  </xdr:oneCellAnchor>
  <xdr:oneCellAnchor>
    <xdr:from>
      <xdr:col>8</xdr:col>
      <xdr:colOff>9525</xdr:colOff>
      <xdr:row>14</xdr:row>
      <xdr:rowOff>54622</xdr:rowOff>
    </xdr:from>
    <xdr:ext cx="249877" cy="217047"/>
    <xdr:sp macro="" textlink="data!G104">
      <xdr:nvSpPr>
        <xdr:cNvPr id="41" name="TextBox 40"/>
        <xdr:cNvSpPr txBox="1"/>
      </xdr:nvSpPr>
      <xdr:spPr>
        <a:xfrm>
          <a:off x="4876800" y="2664472"/>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89DE2FDD-E63A-48DC-B9E7-FA4B26B5F437}" type="TxLink">
            <a:rPr lang="en-US" sz="800" b="0" i="0" u="none" strike="noStrike">
              <a:solidFill>
                <a:srgbClr val="000000"/>
              </a:solidFill>
              <a:latin typeface="Verdana" pitchFamily="34" charset="0"/>
              <a:ea typeface="Verdana"/>
              <a:cs typeface="Verdana"/>
            </a:rPr>
            <a:pPr/>
            <a:t>7</a:t>
          </a:fld>
          <a:endParaRPr lang="en-US" sz="800">
            <a:latin typeface="Verdana" pitchFamily="34" charset="0"/>
          </a:endParaRPr>
        </a:p>
      </xdr:txBody>
    </xdr:sp>
    <xdr:clientData/>
  </xdr:oneCellAnchor>
  <xdr:oneCellAnchor>
    <xdr:from>
      <xdr:col>6</xdr:col>
      <xdr:colOff>151916</xdr:colOff>
      <xdr:row>15</xdr:row>
      <xdr:rowOff>143789</xdr:rowOff>
    </xdr:from>
    <xdr:ext cx="249877" cy="217047"/>
    <xdr:sp macro="" textlink="">
      <xdr:nvSpPr>
        <xdr:cNvPr id="42" name="TextBox 41"/>
        <xdr:cNvSpPr txBox="1"/>
      </xdr:nvSpPr>
      <xdr:spPr>
        <a:xfrm>
          <a:off x="3799991" y="2944139"/>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6</a:t>
          </a:r>
        </a:p>
      </xdr:txBody>
    </xdr:sp>
    <xdr:clientData/>
  </xdr:oneCellAnchor>
  <xdr:oneCellAnchor>
    <xdr:from>
      <xdr:col>10</xdr:col>
      <xdr:colOff>285750</xdr:colOff>
      <xdr:row>15</xdr:row>
      <xdr:rowOff>143789</xdr:rowOff>
    </xdr:from>
    <xdr:ext cx="315086" cy="217047"/>
    <xdr:sp macro="" textlink="data!G105">
      <xdr:nvSpPr>
        <xdr:cNvPr id="43" name="TextBox 42"/>
        <xdr:cNvSpPr txBox="1"/>
      </xdr:nvSpPr>
      <xdr:spPr>
        <a:xfrm>
          <a:off x="6372225" y="2944139"/>
          <a:ext cx="315086"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EA8C2225-D960-4C4B-A803-D7CA379A0FFC}" type="TxLink">
            <a:rPr lang="en-US" sz="800" b="0" i="0" u="none" strike="noStrike">
              <a:solidFill>
                <a:srgbClr val="000000"/>
              </a:solidFill>
              <a:latin typeface="Verdana" pitchFamily="34" charset="0"/>
              <a:ea typeface="Verdana"/>
              <a:cs typeface="Verdana"/>
            </a:rPr>
            <a:pPr/>
            <a:t>32</a:t>
          </a:fld>
          <a:endParaRPr lang="en-US" sz="800">
            <a:latin typeface="Verdana" pitchFamily="34" charset="0"/>
          </a:endParaRPr>
        </a:p>
      </xdr:txBody>
    </xdr:sp>
    <xdr:clientData/>
  </xdr:oneCellAnchor>
  <xdr:oneCellAnchor>
    <xdr:from>
      <xdr:col>6</xdr:col>
      <xdr:colOff>571016</xdr:colOff>
      <xdr:row>17</xdr:row>
      <xdr:rowOff>23406</xdr:rowOff>
    </xdr:from>
    <xdr:ext cx="249877" cy="217047"/>
    <xdr:sp macro="" textlink="data!H106">
      <xdr:nvSpPr>
        <xdr:cNvPr id="44" name="TextBox 43"/>
        <xdr:cNvSpPr txBox="1"/>
      </xdr:nvSpPr>
      <xdr:spPr>
        <a:xfrm>
          <a:off x="4219091" y="3204756"/>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32154160-5C91-40CC-BB0E-8CBE2328A56B}" type="TxLink">
            <a:rPr lang="en-US" sz="800" b="0" i="0" u="none" strike="noStrike">
              <a:solidFill>
                <a:srgbClr val="000000"/>
              </a:solidFill>
              <a:latin typeface="Verdana" pitchFamily="34" charset="0"/>
              <a:ea typeface="Verdana"/>
              <a:cs typeface="Verdana"/>
            </a:rPr>
            <a:pPr/>
            <a:t>0</a:t>
          </a:fld>
          <a:endParaRPr lang="en-US" sz="800">
            <a:latin typeface="Verdana" pitchFamily="34" charset="0"/>
          </a:endParaRPr>
        </a:p>
      </xdr:txBody>
    </xdr:sp>
    <xdr:clientData/>
  </xdr:oneCellAnchor>
  <xdr:oneCellAnchor>
    <xdr:from>
      <xdr:col>7</xdr:col>
      <xdr:colOff>400050</xdr:colOff>
      <xdr:row>17</xdr:row>
      <xdr:rowOff>23406</xdr:rowOff>
    </xdr:from>
    <xdr:ext cx="249877" cy="217047"/>
    <xdr:sp macro="" textlink="data!G106">
      <xdr:nvSpPr>
        <xdr:cNvPr id="45" name="TextBox 44"/>
        <xdr:cNvSpPr txBox="1"/>
      </xdr:nvSpPr>
      <xdr:spPr>
        <a:xfrm>
          <a:off x="4657725" y="3204756"/>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B3811788-9A42-4AE8-A63E-7A76C0967B30}" type="TxLink">
            <a:rPr lang="en-US" sz="800" b="0" i="0" u="none" strike="noStrike">
              <a:solidFill>
                <a:srgbClr val="000000"/>
              </a:solidFill>
              <a:latin typeface="Verdana" pitchFamily="34" charset="0"/>
              <a:ea typeface="Verdana"/>
              <a:cs typeface="Verdana"/>
            </a:rPr>
            <a:pPr/>
            <a:t>3</a:t>
          </a:fld>
          <a:endParaRPr lang="en-US" sz="800">
            <a:latin typeface="Verdana" pitchFamily="34" charset="0"/>
          </a:endParaRPr>
        </a:p>
      </xdr:txBody>
    </xdr:sp>
    <xdr:clientData/>
  </xdr:oneCellAnchor>
  <xdr:oneCellAnchor>
    <xdr:from>
      <xdr:col>5</xdr:col>
      <xdr:colOff>580541</xdr:colOff>
      <xdr:row>18</xdr:row>
      <xdr:rowOff>83998</xdr:rowOff>
    </xdr:from>
    <xdr:ext cx="315086" cy="217047"/>
    <xdr:sp macro="" textlink="data!H107">
      <xdr:nvSpPr>
        <xdr:cNvPr id="46" name="TextBox 45"/>
        <xdr:cNvSpPr txBox="1"/>
      </xdr:nvSpPr>
      <xdr:spPr>
        <a:xfrm>
          <a:off x="3619016" y="3455848"/>
          <a:ext cx="315086"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F54AF065-2677-4CDE-9AB1-3A753463B3EF}" type="TxLink">
            <a:rPr lang="en-US" sz="800" b="0" i="0" u="none" strike="noStrike">
              <a:solidFill>
                <a:srgbClr val="000000"/>
              </a:solidFill>
              <a:latin typeface="Verdana" pitchFamily="34" charset="0"/>
              <a:ea typeface="Verdana"/>
              <a:cs typeface="Verdana"/>
            </a:rPr>
            <a:pPr/>
            <a:t>10</a:t>
          </a:fld>
          <a:endParaRPr lang="en-US" sz="800">
            <a:latin typeface="Verdana" pitchFamily="34" charset="0"/>
          </a:endParaRPr>
        </a:p>
      </xdr:txBody>
    </xdr:sp>
    <xdr:clientData/>
  </xdr:oneCellAnchor>
  <xdr:oneCellAnchor>
    <xdr:from>
      <xdr:col>6</xdr:col>
      <xdr:colOff>294791</xdr:colOff>
      <xdr:row>19</xdr:row>
      <xdr:rowOff>173165</xdr:rowOff>
    </xdr:from>
    <xdr:ext cx="249877" cy="217047"/>
    <xdr:sp macro="" textlink="data!H108">
      <xdr:nvSpPr>
        <xdr:cNvPr id="48" name="TextBox 47"/>
        <xdr:cNvSpPr txBox="1"/>
      </xdr:nvSpPr>
      <xdr:spPr>
        <a:xfrm>
          <a:off x="3942866" y="3735515"/>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B8680724-FDC0-49E0-96CD-7F760719D07B}" type="TxLink">
            <a:rPr lang="en-US" sz="800" b="0" i="0" u="none" strike="noStrike">
              <a:solidFill>
                <a:srgbClr val="000000"/>
              </a:solidFill>
              <a:latin typeface="Verdana" pitchFamily="34" charset="0"/>
              <a:ea typeface="Verdana"/>
              <a:cs typeface="Verdana"/>
            </a:rPr>
            <a:pPr/>
            <a:t>4</a:t>
          </a:fld>
          <a:endParaRPr lang="en-US" sz="800">
            <a:latin typeface="Verdana" pitchFamily="34" charset="0"/>
          </a:endParaRPr>
        </a:p>
      </xdr:txBody>
    </xdr:sp>
    <xdr:clientData/>
  </xdr:oneCellAnchor>
  <xdr:oneCellAnchor>
    <xdr:from>
      <xdr:col>7</xdr:col>
      <xdr:colOff>447675</xdr:colOff>
      <xdr:row>19</xdr:row>
      <xdr:rowOff>173165</xdr:rowOff>
    </xdr:from>
    <xdr:ext cx="249877" cy="217047"/>
    <xdr:sp macro="" textlink="data!G108">
      <xdr:nvSpPr>
        <xdr:cNvPr id="49" name="TextBox 48"/>
        <xdr:cNvSpPr txBox="1"/>
      </xdr:nvSpPr>
      <xdr:spPr>
        <a:xfrm>
          <a:off x="4705350" y="3735515"/>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02514ACC-C875-4165-8CDE-908092779D12}" type="TxLink">
            <a:rPr lang="en-US" sz="800" b="0" i="0" u="none" strike="noStrike">
              <a:solidFill>
                <a:srgbClr val="000000"/>
              </a:solidFill>
              <a:latin typeface="Verdana" pitchFamily="34" charset="0"/>
              <a:ea typeface="Verdana"/>
              <a:cs typeface="Verdana"/>
            </a:rPr>
            <a:pPr/>
            <a:t>3</a:t>
          </a:fld>
          <a:endParaRPr lang="en-US" sz="800">
            <a:latin typeface="Verdana" pitchFamily="34" charset="0"/>
          </a:endParaRPr>
        </a:p>
      </xdr:txBody>
    </xdr:sp>
    <xdr:clientData/>
  </xdr:oneCellAnchor>
  <xdr:oneCellAnchor>
    <xdr:from>
      <xdr:col>5</xdr:col>
      <xdr:colOff>332891</xdr:colOff>
      <xdr:row>22</xdr:row>
      <xdr:rowOff>132277</xdr:rowOff>
    </xdr:from>
    <xdr:ext cx="315086" cy="217047"/>
    <xdr:sp macro="" textlink="data!H110">
      <xdr:nvSpPr>
        <xdr:cNvPr id="50" name="TextBox 49"/>
        <xdr:cNvSpPr txBox="1"/>
      </xdr:nvSpPr>
      <xdr:spPr>
        <a:xfrm>
          <a:off x="3371366" y="4266127"/>
          <a:ext cx="315086"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84C0E1AA-F10F-4406-847C-621CD37A3A4F}" type="TxLink">
            <a:rPr lang="en-US" sz="800" b="0" i="0" u="none" strike="noStrike">
              <a:solidFill>
                <a:srgbClr val="000000"/>
              </a:solidFill>
              <a:latin typeface="Verdana" pitchFamily="34" charset="0"/>
              <a:ea typeface="Verdana"/>
              <a:cs typeface="Verdana"/>
            </a:rPr>
            <a:pPr/>
            <a:t>14</a:t>
          </a:fld>
          <a:endParaRPr lang="en-US" sz="800">
            <a:latin typeface="Verdana" pitchFamily="34" charset="0"/>
          </a:endParaRPr>
        </a:p>
      </xdr:txBody>
    </xdr:sp>
    <xdr:clientData/>
  </xdr:oneCellAnchor>
  <xdr:oneCellAnchor>
    <xdr:from>
      <xdr:col>8</xdr:col>
      <xdr:colOff>95250</xdr:colOff>
      <xdr:row>22</xdr:row>
      <xdr:rowOff>132277</xdr:rowOff>
    </xdr:from>
    <xdr:ext cx="249877" cy="217047"/>
    <xdr:sp macro="" textlink="data!G110">
      <xdr:nvSpPr>
        <xdr:cNvPr id="51" name="TextBox 50"/>
        <xdr:cNvSpPr txBox="1"/>
      </xdr:nvSpPr>
      <xdr:spPr>
        <a:xfrm>
          <a:off x="4962525" y="4266127"/>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EBDBBD83-860B-47EC-BE1D-CF9780F989A7}" type="TxLink">
            <a:rPr lang="en-US" sz="800" b="0" i="0" u="none" strike="noStrike">
              <a:solidFill>
                <a:srgbClr val="000000"/>
              </a:solidFill>
              <a:latin typeface="Verdana" pitchFamily="34" charset="0"/>
              <a:ea typeface="Verdana"/>
              <a:cs typeface="Verdana"/>
            </a:rPr>
            <a:pPr/>
            <a:t>8</a:t>
          </a:fld>
          <a:endParaRPr lang="en-US" sz="800">
            <a:latin typeface="Verdana" pitchFamily="34" charset="0"/>
          </a:endParaRPr>
        </a:p>
      </xdr:txBody>
    </xdr:sp>
    <xdr:clientData/>
  </xdr:oneCellAnchor>
  <xdr:oneCellAnchor>
    <xdr:from>
      <xdr:col>4</xdr:col>
      <xdr:colOff>18566</xdr:colOff>
      <xdr:row>24</xdr:row>
      <xdr:rowOff>11747</xdr:rowOff>
    </xdr:from>
    <xdr:ext cx="315086" cy="217047"/>
    <xdr:sp macro="" textlink="">
      <xdr:nvSpPr>
        <xdr:cNvPr id="52" name="TextBox 51"/>
        <xdr:cNvSpPr txBox="1"/>
      </xdr:nvSpPr>
      <xdr:spPr>
        <a:xfrm>
          <a:off x="2447441" y="4526597"/>
          <a:ext cx="315086"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30</a:t>
          </a:r>
        </a:p>
      </xdr:txBody>
    </xdr:sp>
    <xdr:clientData/>
  </xdr:oneCellAnchor>
  <xdr:oneCellAnchor>
    <xdr:from>
      <xdr:col>8</xdr:col>
      <xdr:colOff>104775</xdr:colOff>
      <xdr:row>24</xdr:row>
      <xdr:rowOff>11747</xdr:rowOff>
    </xdr:from>
    <xdr:ext cx="249877" cy="217047"/>
    <xdr:sp macro="" textlink="data!G114">
      <xdr:nvSpPr>
        <xdr:cNvPr id="53" name="TextBox 52"/>
        <xdr:cNvSpPr txBox="1"/>
      </xdr:nvSpPr>
      <xdr:spPr>
        <a:xfrm>
          <a:off x="4972050" y="4526597"/>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1B59BD71-4F60-4B29-BA3C-7D57D3599EFD}" type="TxLink">
            <a:rPr lang="en-US" sz="800" b="0" i="0" u="none" strike="noStrike">
              <a:solidFill>
                <a:srgbClr val="000000"/>
              </a:solidFill>
              <a:latin typeface="Verdana" pitchFamily="34" charset="0"/>
              <a:ea typeface="Verdana"/>
              <a:cs typeface="Verdana"/>
            </a:rPr>
            <a:pPr/>
            <a:t>8</a:t>
          </a:fld>
          <a:endParaRPr lang="en-US" sz="800">
            <a:latin typeface="Verdana" pitchFamily="34" charset="0"/>
          </a:endParaRPr>
        </a:p>
      </xdr:txBody>
    </xdr:sp>
    <xdr:clientData/>
  </xdr:oneCellAnchor>
  <xdr:oneCellAnchor>
    <xdr:from>
      <xdr:col>6</xdr:col>
      <xdr:colOff>409091</xdr:colOff>
      <xdr:row>25</xdr:row>
      <xdr:rowOff>100767</xdr:rowOff>
    </xdr:from>
    <xdr:ext cx="249877" cy="217047"/>
    <xdr:sp macro="" textlink="data!H120">
      <xdr:nvSpPr>
        <xdr:cNvPr id="54" name="TextBox 53"/>
        <xdr:cNvSpPr txBox="1"/>
      </xdr:nvSpPr>
      <xdr:spPr>
        <a:xfrm>
          <a:off x="4057166" y="4806117"/>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51F8CFEF-204F-4122-903B-C20522742ABB}" type="TxLink">
            <a:rPr lang="en-US" sz="800" b="0" i="0" u="none" strike="noStrike">
              <a:solidFill>
                <a:srgbClr val="000000"/>
              </a:solidFill>
              <a:latin typeface="Verdana" pitchFamily="34" charset="0"/>
              <a:ea typeface="Verdana"/>
              <a:cs typeface="Verdana"/>
            </a:rPr>
            <a:pPr/>
            <a:t>3</a:t>
          </a:fld>
          <a:endParaRPr lang="en-US" sz="800">
            <a:latin typeface="Verdana" pitchFamily="34" charset="0"/>
          </a:endParaRPr>
        </a:p>
      </xdr:txBody>
    </xdr:sp>
    <xdr:clientData/>
  </xdr:oneCellAnchor>
  <xdr:oneCellAnchor>
    <xdr:from>
      <xdr:col>7</xdr:col>
      <xdr:colOff>266700</xdr:colOff>
      <xdr:row>25</xdr:row>
      <xdr:rowOff>100767</xdr:rowOff>
    </xdr:from>
    <xdr:ext cx="249877" cy="217047"/>
    <xdr:sp macro="" textlink="data!G120">
      <xdr:nvSpPr>
        <xdr:cNvPr id="55" name="TextBox 54"/>
        <xdr:cNvSpPr txBox="1"/>
      </xdr:nvSpPr>
      <xdr:spPr>
        <a:xfrm>
          <a:off x="4524375" y="4806117"/>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E1EAF640-ED9A-4F9D-87C8-85EA576D9953}" type="TxLink">
            <a:rPr lang="en-US" sz="800" b="0" i="0" u="none" strike="noStrike">
              <a:solidFill>
                <a:srgbClr val="000000"/>
              </a:solidFill>
              <a:latin typeface="Verdana" pitchFamily="34" charset="0"/>
              <a:ea typeface="Verdana"/>
              <a:cs typeface="Verdana"/>
            </a:rPr>
            <a:pPr/>
            <a:t>0</a:t>
          </a:fld>
          <a:endParaRPr lang="en-US" sz="800">
            <a:latin typeface="Verdana" pitchFamily="34" charset="0"/>
          </a:endParaRPr>
        </a:p>
      </xdr:txBody>
    </xdr:sp>
    <xdr:clientData/>
  </xdr:oneCellAnchor>
  <xdr:oneCellAnchor>
    <xdr:from>
      <xdr:col>5</xdr:col>
      <xdr:colOff>323366</xdr:colOff>
      <xdr:row>26</xdr:row>
      <xdr:rowOff>170737</xdr:rowOff>
    </xdr:from>
    <xdr:ext cx="315086" cy="217047"/>
    <xdr:sp macro="" textlink="data!H122">
      <xdr:nvSpPr>
        <xdr:cNvPr id="56" name="TextBox 55"/>
        <xdr:cNvSpPr txBox="1"/>
      </xdr:nvSpPr>
      <xdr:spPr>
        <a:xfrm>
          <a:off x="3361841" y="5066587"/>
          <a:ext cx="315086"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1C0F72C8-2689-4FB2-932D-541BB40479E2}" type="TxLink">
            <a:rPr lang="en-US" sz="800" b="0" i="0" u="none" strike="noStrike">
              <a:solidFill>
                <a:srgbClr val="000000"/>
              </a:solidFill>
              <a:latin typeface="Verdana" pitchFamily="34" charset="0"/>
              <a:ea typeface="Verdana"/>
              <a:cs typeface="Verdana"/>
            </a:rPr>
            <a:pPr/>
            <a:t>14</a:t>
          </a:fld>
          <a:endParaRPr lang="en-US" sz="800">
            <a:latin typeface="Verdana" pitchFamily="34" charset="0"/>
          </a:endParaRPr>
        </a:p>
      </xdr:txBody>
    </xdr:sp>
    <xdr:clientData/>
  </xdr:oneCellAnchor>
  <xdr:oneCellAnchor>
    <xdr:from>
      <xdr:col>8</xdr:col>
      <xdr:colOff>104775</xdr:colOff>
      <xdr:row>26</xdr:row>
      <xdr:rowOff>180262</xdr:rowOff>
    </xdr:from>
    <xdr:ext cx="249877" cy="217047"/>
    <xdr:sp macro="" textlink="data!G122">
      <xdr:nvSpPr>
        <xdr:cNvPr id="57" name="TextBox 56"/>
        <xdr:cNvSpPr txBox="1"/>
      </xdr:nvSpPr>
      <xdr:spPr>
        <a:xfrm>
          <a:off x="4972050" y="5076112"/>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DBFFB2DE-C021-4D03-B492-7B6BC76A8F0A}" type="TxLink">
            <a:rPr lang="en-US" sz="800" b="0" i="0" u="none" strike="noStrike">
              <a:solidFill>
                <a:srgbClr val="000000"/>
              </a:solidFill>
              <a:latin typeface="Verdana" pitchFamily="34" charset="0"/>
              <a:ea typeface="Verdana"/>
              <a:cs typeface="Verdana"/>
            </a:rPr>
            <a:pPr/>
            <a:t>8</a:t>
          </a:fld>
          <a:endParaRPr lang="en-US" sz="800">
            <a:latin typeface="Verdana" pitchFamily="34" charset="0"/>
          </a:endParaRPr>
        </a:p>
      </xdr:txBody>
    </xdr:sp>
    <xdr:clientData/>
  </xdr:oneCellAnchor>
  <xdr:oneCellAnchor>
    <xdr:from>
      <xdr:col>6</xdr:col>
      <xdr:colOff>123341</xdr:colOff>
      <xdr:row>28</xdr:row>
      <xdr:rowOff>69257</xdr:rowOff>
    </xdr:from>
    <xdr:ext cx="249877" cy="217047"/>
    <xdr:sp macro="" textlink="data!H125">
      <xdr:nvSpPr>
        <xdr:cNvPr id="58" name="TextBox 57"/>
        <xdr:cNvSpPr txBox="1"/>
      </xdr:nvSpPr>
      <xdr:spPr>
        <a:xfrm>
          <a:off x="3771416" y="5346107"/>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3296134F-B7E9-40BA-B5CD-79C760C42AD2}" type="TxLink">
            <a:rPr lang="en-US" sz="800" b="0" i="0" u="none" strike="noStrike">
              <a:solidFill>
                <a:srgbClr val="000000"/>
              </a:solidFill>
              <a:latin typeface="Verdana" pitchFamily="34" charset="0"/>
              <a:ea typeface="Verdana"/>
              <a:cs typeface="Verdana"/>
            </a:rPr>
            <a:pPr/>
            <a:t>7</a:t>
          </a:fld>
          <a:endParaRPr lang="en-US" sz="800">
            <a:latin typeface="Verdana" pitchFamily="34" charset="0"/>
          </a:endParaRPr>
        </a:p>
      </xdr:txBody>
    </xdr:sp>
    <xdr:clientData/>
  </xdr:oneCellAnchor>
  <xdr:oneCellAnchor>
    <xdr:from>
      <xdr:col>7</xdr:col>
      <xdr:colOff>333375</xdr:colOff>
      <xdr:row>28</xdr:row>
      <xdr:rowOff>59732</xdr:rowOff>
    </xdr:from>
    <xdr:ext cx="249877" cy="217047"/>
    <xdr:sp macro="" textlink="">
      <xdr:nvSpPr>
        <xdr:cNvPr id="59" name="TextBox 58"/>
        <xdr:cNvSpPr txBox="1"/>
      </xdr:nvSpPr>
      <xdr:spPr>
        <a:xfrm>
          <a:off x="4591050" y="5336582"/>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800">
              <a:latin typeface="Verdana" pitchFamily="34" charset="0"/>
            </a:rPr>
            <a:t>1</a:t>
          </a:r>
        </a:p>
      </xdr:txBody>
    </xdr:sp>
    <xdr:clientData/>
  </xdr:oneCellAnchor>
  <xdr:oneCellAnchor>
    <xdr:from>
      <xdr:col>6</xdr:col>
      <xdr:colOff>180491</xdr:colOff>
      <xdr:row>31</xdr:row>
      <xdr:rowOff>9172</xdr:rowOff>
    </xdr:from>
    <xdr:ext cx="249877" cy="217047"/>
    <xdr:sp macro="" textlink="data!H129">
      <xdr:nvSpPr>
        <xdr:cNvPr id="60" name="TextBox 59"/>
        <xdr:cNvSpPr txBox="1"/>
      </xdr:nvSpPr>
      <xdr:spPr>
        <a:xfrm>
          <a:off x="3828566" y="5857522"/>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9C869C7E-4908-4CF8-985E-F751628E1528}" type="TxLink">
            <a:rPr lang="en-US" sz="800" b="0" i="0" u="none" strike="noStrike">
              <a:solidFill>
                <a:srgbClr val="000000"/>
              </a:solidFill>
              <a:latin typeface="Verdana" pitchFamily="34" charset="0"/>
              <a:ea typeface="Verdana"/>
              <a:cs typeface="Verdana"/>
            </a:rPr>
            <a:pPr/>
            <a:t>7</a:t>
          </a:fld>
          <a:endParaRPr lang="en-US" sz="800">
            <a:latin typeface="Verdana" pitchFamily="34" charset="0"/>
          </a:endParaRPr>
        </a:p>
      </xdr:txBody>
    </xdr:sp>
    <xdr:clientData/>
  </xdr:oneCellAnchor>
  <xdr:oneCellAnchor>
    <xdr:from>
      <xdr:col>7</xdr:col>
      <xdr:colOff>238125</xdr:colOff>
      <xdr:row>31</xdr:row>
      <xdr:rowOff>18697</xdr:rowOff>
    </xdr:from>
    <xdr:ext cx="249877" cy="217047"/>
    <xdr:sp macro="" textlink="data!G129">
      <xdr:nvSpPr>
        <xdr:cNvPr id="61" name="TextBox 60"/>
        <xdr:cNvSpPr txBox="1"/>
      </xdr:nvSpPr>
      <xdr:spPr>
        <a:xfrm>
          <a:off x="4495800" y="5867047"/>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DFE78985-DC77-411D-A364-5A5F1823E4C4}" type="TxLink">
            <a:rPr lang="en-US" sz="800" b="0" i="0" u="none" strike="noStrike">
              <a:solidFill>
                <a:srgbClr val="000000"/>
              </a:solidFill>
              <a:latin typeface="Verdana" pitchFamily="34" charset="0"/>
              <a:ea typeface="Verdana"/>
              <a:cs typeface="Verdana"/>
            </a:rPr>
            <a:pPr/>
            <a:t>0</a:t>
          </a:fld>
          <a:endParaRPr lang="en-US" sz="800">
            <a:latin typeface="Verdana" pitchFamily="34" charset="0"/>
          </a:endParaRPr>
        </a:p>
      </xdr:txBody>
    </xdr:sp>
    <xdr:clientData/>
  </xdr:oneCellAnchor>
  <xdr:oneCellAnchor>
    <xdr:from>
      <xdr:col>6</xdr:col>
      <xdr:colOff>237641</xdr:colOff>
      <xdr:row>32</xdr:row>
      <xdr:rowOff>107717</xdr:rowOff>
    </xdr:from>
    <xdr:ext cx="249877" cy="217047"/>
    <xdr:sp macro="" textlink="data!H130">
      <xdr:nvSpPr>
        <xdr:cNvPr id="62" name="TextBox 61"/>
        <xdr:cNvSpPr txBox="1"/>
      </xdr:nvSpPr>
      <xdr:spPr>
        <a:xfrm>
          <a:off x="3885716" y="6146567"/>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874FC600-413F-458B-B422-BAF9D6D0B20A}" type="TxLink">
            <a:rPr lang="en-US" sz="800" b="0" i="0" u="none" strike="noStrike">
              <a:solidFill>
                <a:srgbClr val="000000"/>
              </a:solidFill>
              <a:latin typeface="Verdana" pitchFamily="34" charset="0"/>
              <a:ea typeface="Verdana"/>
              <a:cs typeface="Verdana"/>
            </a:rPr>
            <a:pPr/>
            <a:t>6</a:t>
          </a:fld>
          <a:endParaRPr lang="en-US" sz="800">
            <a:latin typeface="Verdana" pitchFamily="34" charset="0"/>
          </a:endParaRPr>
        </a:p>
      </xdr:txBody>
    </xdr:sp>
    <xdr:clientData/>
  </xdr:oneCellAnchor>
  <xdr:oneCellAnchor>
    <xdr:from>
      <xdr:col>7</xdr:col>
      <xdr:colOff>295275</xdr:colOff>
      <xdr:row>32</xdr:row>
      <xdr:rowOff>107717</xdr:rowOff>
    </xdr:from>
    <xdr:ext cx="249877" cy="217047"/>
    <xdr:sp macro="" textlink="data!G130">
      <xdr:nvSpPr>
        <xdr:cNvPr id="63" name="TextBox 62"/>
        <xdr:cNvSpPr txBox="1"/>
      </xdr:nvSpPr>
      <xdr:spPr>
        <a:xfrm>
          <a:off x="4552950" y="6146567"/>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94E5DBD2-8F81-47C4-8F15-7E388255488D}" type="TxLink">
            <a:rPr lang="en-US" sz="800" b="0" i="0" u="none" strike="noStrike">
              <a:solidFill>
                <a:srgbClr val="000000"/>
              </a:solidFill>
              <a:latin typeface="Verdana" pitchFamily="34" charset="0"/>
              <a:ea typeface="Verdana"/>
              <a:cs typeface="Verdana"/>
            </a:rPr>
            <a:pPr/>
            <a:t>1</a:t>
          </a:fld>
          <a:endParaRPr lang="en-US" sz="800">
            <a:latin typeface="Verdana" pitchFamily="34" charset="0"/>
          </a:endParaRPr>
        </a:p>
      </xdr:txBody>
    </xdr:sp>
    <xdr:clientData/>
  </xdr:oneCellAnchor>
  <xdr:oneCellAnchor>
    <xdr:from>
      <xdr:col>6</xdr:col>
      <xdr:colOff>199541</xdr:colOff>
      <xdr:row>33</xdr:row>
      <xdr:rowOff>177687</xdr:rowOff>
    </xdr:from>
    <xdr:ext cx="249877" cy="217047"/>
    <xdr:sp macro="" textlink="data!H131">
      <xdr:nvSpPr>
        <xdr:cNvPr id="64" name="TextBox 63"/>
        <xdr:cNvSpPr txBox="1"/>
      </xdr:nvSpPr>
      <xdr:spPr>
        <a:xfrm>
          <a:off x="3847616" y="6407037"/>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E43FFFEB-CE19-4228-9FD6-DB1BA1A2BE99}" type="TxLink">
            <a:rPr lang="en-US" sz="800" b="0" i="0" u="none" strike="noStrike">
              <a:solidFill>
                <a:srgbClr val="000000"/>
              </a:solidFill>
              <a:latin typeface="Verdana" pitchFamily="34" charset="0"/>
              <a:ea typeface="Verdana"/>
              <a:cs typeface="Verdana"/>
            </a:rPr>
            <a:pPr/>
            <a:t>7</a:t>
          </a:fld>
          <a:endParaRPr lang="en-US" sz="800">
            <a:latin typeface="Verdana" pitchFamily="34" charset="0"/>
          </a:endParaRPr>
        </a:p>
      </xdr:txBody>
    </xdr:sp>
    <xdr:clientData/>
  </xdr:oneCellAnchor>
  <xdr:oneCellAnchor>
    <xdr:from>
      <xdr:col>7</xdr:col>
      <xdr:colOff>247650</xdr:colOff>
      <xdr:row>33</xdr:row>
      <xdr:rowOff>187212</xdr:rowOff>
    </xdr:from>
    <xdr:ext cx="249877" cy="217047"/>
    <xdr:sp macro="" textlink="data!G131">
      <xdr:nvSpPr>
        <xdr:cNvPr id="65" name="TextBox 64"/>
        <xdr:cNvSpPr txBox="1"/>
      </xdr:nvSpPr>
      <xdr:spPr>
        <a:xfrm>
          <a:off x="4505325" y="6416562"/>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29099780-D330-422C-A6F8-0EDC84A21CED}" type="TxLink">
            <a:rPr lang="en-US" sz="800" b="0" i="0" u="none" strike="noStrike">
              <a:solidFill>
                <a:srgbClr val="000000"/>
              </a:solidFill>
              <a:latin typeface="Verdana" pitchFamily="34" charset="0"/>
              <a:ea typeface="Verdana"/>
              <a:cs typeface="Verdana"/>
            </a:rPr>
            <a:pPr/>
            <a:t>0</a:t>
          </a:fld>
          <a:endParaRPr lang="en-US" sz="800">
            <a:latin typeface="Verdana" pitchFamily="34" charset="0"/>
          </a:endParaRPr>
        </a:p>
      </xdr:txBody>
    </xdr:sp>
    <xdr:clientData/>
  </xdr:oneCellAnchor>
  <xdr:oneCellAnchor>
    <xdr:from>
      <xdr:col>6</xdr:col>
      <xdr:colOff>142391</xdr:colOff>
      <xdr:row>35</xdr:row>
      <xdr:rowOff>66675</xdr:rowOff>
    </xdr:from>
    <xdr:ext cx="249877" cy="217047"/>
    <xdr:sp macro="" textlink="data!H132">
      <xdr:nvSpPr>
        <xdr:cNvPr id="66" name="TextBox 65"/>
        <xdr:cNvSpPr txBox="1"/>
      </xdr:nvSpPr>
      <xdr:spPr>
        <a:xfrm>
          <a:off x="3790466" y="6677025"/>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D94A9820-9B40-46AE-AC7D-7986E79857D6}" type="TxLink">
            <a:rPr lang="en-US" sz="800" b="0" i="0" u="none" strike="noStrike">
              <a:solidFill>
                <a:srgbClr val="000000"/>
              </a:solidFill>
              <a:latin typeface="Verdana" pitchFamily="34" charset="0"/>
              <a:ea typeface="Verdana"/>
              <a:cs typeface="Verdana"/>
            </a:rPr>
            <a:pPr/>
            <a:t>8</a:t>
          </a:fld>
          <a:endParaRPr lang="en-US" sz="800">
            <a:latin typeface="Verdana" pitchFamily="34" charset="0"/>
          </a:endParaRPr>
        </a:p>
      </xdr:txBody>
    </xdr:sp>
    <xdr:clientData/>
  </xdr:oneCellAnchor>
  <xdr:oneCellAnchor>
    <xdr:from>
      <xdr:col>7</xdr:col>
      <xdr:colOff>247650</xdr:colOff>
      <xdr:row>35</xdr:row>
      <xdr:rowOff>76200</xdr:rowOff>
    </xdr:from>
    <xdr:ext cx="249877" cy="217047"/>
    <xdr:sp macro="" textlink="data!G132">
      <xdr:nvSpPr>
        <xdr:cNvPr id="67" name="TextBox 66"/>
        <xdr:cNvSpPr txBox="1"/>
      </xdr:nvSpPr>
      <xdr:spPr>
        <a:xfrm>
          <a:off x="4505325" y="6686550"/>
          <a:ext cx="249877" cy="21704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fld id="{212B955B-1C1D-4CB0-AD30-28A48F3269C4}" type="TxLink">
            <a:rPr lang="en-US" sz="800" b="0" i="0" u="none" strike="noStrike">
              <a:solidFill>
                <a:srgbClr val="000000"/>
              </a:solidFill>
              <a:latin typeface="Verdana" pitchFamily="34" charset="0"/>
              <a:ea typeface="Verdana"/>
              <a:cs typeface="Verdana"/>
            </a:rPr>
            <a:pPr/>
            <a:t>0</a:t>
          </a:fld>
          <a:endParaRPr lang="en-US" sz="800">
            <a:latin typeface="Verdana" pitchFamily="34" charset="0"/>
          </a:endParaRPr>
        </a:p>
      </xdr:txBody>
    </xdr:sp>
    <xdr:clientData/>
  </xdr:oneCellAnchor>
  <xdr:twoCellAnchor>
    <xdr:from>
      <xdr:col>9</xdr:col>
      <xdr:colOff>285750</xdr:colOff>
      <xdr:row>31</xdr:row>
      <xdr:rowOff>152400</xdr:rowOff>
    </xdr:from>
    <xdr:to>
      <xdr:col>11</xdr:col>
      <xdr:colOff>178424</xdr:colOff>
      <xdr:row>35</xdr:row>
      <xdr:rowOff>33420</xdr:rowOff>
    </xdr:to>
    <xdr:grpSp>
      <xdr:nvGrpSpPr>
        <xdr:cNvPr id="75" name="Group 74"/>
        <xdr:cNvGrpSpPr/>
      </xdr:nvGrpSpPr>
      <xdr:grpSpPr>
        <a:xfrm>
          <a:off x="5762625" y="6000750"/>
          <a:ext cx="1111874" cy="643020"/>
          <a:chOff x="11677650" y="5114925"/>
          <a:chExt cx="1111874" cy="643020"/>
        </a:xfrm>
      </xdr:grpSpPr>
      <xdr:sp macro="" textlink="">
        <xdr:nvSpPr>
          <xdr:cNvPr id="68" name="Rectangle 67"/>
          <xdr:cNvSpPr/>
        </xdr:nvSpPr>
        <xdr:spPr>
          <a:xfrm>
            <a:off x="11744325" y="5162115"/>
            <a:ext cx="192024" cy="91440"/>
          </a:xfrm>
          <a:prstGeom prst="rect">
            <a:avLst/>
          </a:prstGeom>
          <a:no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69" name="Rectangle 68"/>
          <xdr:cNvSpPr/>
        </xdr:nvSpPr>
        <xdr:spPr>
          <a:xfrm>
            <a:off x="11744325" y="5295465"/>
            <a:ext cx="192024" cy="91440"/>
          </a:xfrm>
          <a:prstGeom prst="rect">
            <a:avLst/>
          </a:prstGeom>
          <a:solidFill>
            <a:schemeClr val="bg1">
              <a:lumMod val="6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70" name="Rectangle 69"/>
          <xdr:cNvSpPr/>
        </xdr:nvSpPr>
        <xdr:spPr>
          <a:xfrm>
            <a:off x="11744325" y="5438340"/>
            <a:ext cx="192024" cy="91440"/>
          </a:xfrm>
          <a:prstGeom prst="rect">
            <a:avLst/>
          </a:prstGeom>
          <a:solidFill>
            <a:schemeClr val="accent1">
              <a:lumMod val="50000"/>
            </a:schemeClr>
          </a:solidFill>
          <a:ln w="31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sp macro="" textlink="">
        <xdr:nvSpPr>
          <xdr:cNvPr id="71" name="TextBox 70"/>
          <xdr:cNvSpPr txBox="1"/>
        </xdr:nvSpPr>
        <xdr:spPr>
          <a:xfrm>
            <a:off x="11963400" y="5114925"/>
            <a:ext cx="613822" cy="1858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600">
                <a:latin typeface="Verdana" pitchFamily="34" charset="0"/>
              </a:rPr>
              <a:t>Good Work</a:t>
            </a:r>
          </a:p>
        </xdr:txBody>
      </xdr:sp>
      <xdr:sp macro="" textlink="">
        <xdr:nvSpPr>
          <xdr:cNvPr id="72" name="TextBox 71"/>
          <xdr:cNvSpPr txBox="1"/>
        </xdr:nvSpPr>
        <xdr:spPr>
          <a:xfrm>
            <a:off x="11963400" y="5248275"/>
            <a:ext cx="826124" cy="1858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600">
                <a:latin typeface="Verdana" pitchFamily="34" charset="0"/>
              </a:rPr>
              <a:t>Neutral or Mixed</a:t>
            </a:r>
          </a:p>
        </xdr:txBody>
      </xdr:sp>
      <xdr:sp macro="" textlink="">
        <xdr:nvSpPr>
          <xdr:cNvPr id="73" name="TextBox 72"/>
          <xdr:cNvSpPr txBox="1"/>
        </xdr:nvSpPr>
        <xdr:spPr>
          <a:xfrm>
            <a:off x="11963400" y="5391150"/>
            <a:ext cx="650178" cy="1858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600">
                <a:latin typeface="Verdana" pitchFamily="34" charset="0"/>
              </a:rPr>
              <a:t>Needs Work</a:t>
            </a:r>
          </a:p>
        </xdr:txBody>
      </xdr:sp>
      <xdr:sp macro="" textlink="">
        <xdr:nvSpPr>
          <xdr:cNvPr id="74" name="TextBox 73"/>
          <xdr:cNvSpPr txBox="1"/>
        </xdr:nvSpPr>
        <xdr:spPr>
          <a:xfrm>
            <a:off x="11677650" y="5572125"/>
            <a:ext cx="849463" cy="1858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600">
                <a:latin typeface="Verdana" pitchFamily="34" charset="0"/>
              </a:rPr>
              <a:t>Unweighted Data</a:t>
            </a:r>
          </a:p>
        </xdr:txBody>
      </xdr:sp>
    </xdr:grpSp>
    <xdr:clientData/>
  </xdr:twoCellAnchor>
  <xdr:twoCellAnchor>
    <xdr:from>
      <xdr:col>0</xdr:col>
      <xdr:colOff>566533</xdr:colOff>
      <xdr:row>8</xdr:row>
      <xdr:rowOff>91735</xdr:rowOff>
    </xdr:from>
    <xdr:to>
      <xdr:col>12</xdr:col>
      <xdr:colOff>566533</xdr:colOff>
      <xdr:row>8</xdr:row>
      <xdr:rowOff>91735</xdr:rowOff>
    </xdr:to>
    <xdr:sp macro="" textlink="">
      <xdr:nvSpPr>
        <xdr:cNvPr id="78" name="Line 45"/>
        <xdr:cNvSpPr>
          <a:spLocks noChangeShapeType="1"/>
        </xdr:cNvSpPr>
      </xdr:nvSpPr>
      <xdr:spPr bwMode="auto">
        <a:xfrm>
          <a:off x="566533" y="1558585"/>
          <a:ext cx="7315200" cy="0"/>
        </a:xfrm>
        <a:prstGeom prst="line">
          <a:avLst/>
        </a:prstGeom>
        <a:noFill/>
        <a:ln w="9525">
          <a:solidFill>
            <a:srgbClr val="C0C0C0"/>
          </a:solidFill>
          <a:round/>
          <a:headEnd/>
          <a:tailEnd/>
        </a:ln>
      </xdr:spPr>
    </xdr:sp>
    <xdr:clientData/>
  </xdr:twoCellAnchor>
  <xdr:twoCellAnchor>
    <xdr:from>
      <xdr:col>0</xdr:col>
      <xdr:colOff>566533</xdr:colOff>
      <xdr:row>12</xdr:row>
      <xdr:rowOff>123825</xdr:rowOff>
    </xdr:from>
    <xdr:to>
      <xdr:col>12</xdr:col>
      <xdr:colOff>566533</xdr:colOff>
      <xdr:row>12</xdr:row>
      <xdr:rowOff>123825</xdr:rowOff>
    </xdr:to>
    <xdr:sp macro="" textlink="">
      <xdr:nvSpPr>
        <xdr:cNvPr id="79" name="Line 45"/>
        <xdr:cNvSpPr>
          <a:spLocks noChangeShapeType="1"/>
        </xdr:cNvSpPr>
      </xdr:nvSpPr>
      <xdr:spPr bwMode="auto">
        <a:xfrm>
          <a:off x="566533" y="2352675"/>
          <a:ext cx="7315200" cy="0"/>
        </a:xfrm>
        <a:prstGeom prst="line">
          <a:avLst/>
        </a:prstGeom>
        <a:noFill/>
        <a:ln w="9525">
          <a:solidFill>
            <a:srgbClr val="C0C0C0"/>
          </a:solidFill>
          <a:round/>
          <a:headEnd/>
          <a:tailEnd/>
        </a:ln>
      </xdr:spPr>
    </xdr:sp>
    <xdr:clientData/>
  </xdr:twoCellAnchor>
  <xdr:twoCellAnchor>
    <xdr:from>
      <xdr:col>0</xdr:col>
      <xdr:colOff>566533</xdr:colOff>
      <xdr:row>22</xdr:row>
      <xdr:rowOff>66675</xdr:rowOff>
    </xdr:from>
    <xdr:to>
      <xdr:col>12</xdr:col>
      <xdr:colOff>566533</xdr:colOff>
      <xdr:row>22</xdr:row>
      <xdr:rowOff>66675</xdr:rowOff>
    </xdr:to>
    <xdr:sp macro="" textlink="">
      <xdr:nvSpPr>
        <xdr:cNvPr id="80" name="Line 45"/>
        <xdr:cNvSpPr>
          <a:spLocks noChangeShapeType="1"/>
        </xdr:cNvSpPr>
      </xdr:nvSpPr>
      <xdr:spPr bwMode="auto">
        <a:xfrm>
          <a:off x="566533" y="4200525"/>
          <a:ext cx="7315200" cy="0"/>
        </a:xfrm>
        <a:prstGeom prst="line">
          <a:avLst/>
        </a:prstGeom>
        <a:noFill/>
        <a:ln w="9525">
          <a:solidFill>
            <a:srgbClr val="C0C0C0"/>
          </a:solidFill>
          <a:round/>
          <a:headEnd/>
          <a:tailEnd/>
        </a:ln>
      </xdr:spPr>
    </xdr:sp>
    <xdr:clientData/>
  </xdr:twoCellAnchor>
  <xdr:twoCellAnchor>
    <xdr:from>
      <xdr:col>0</xdr:col>
      <xdr:colOff>566533</xdr:colOff>
      <xdr:row>30</xdr:row>
      <xdr:rowOff>123825</xdr:rowOff>
    </xdr:from>
    <xdr:to>
      <xdr:col>12</xdr:col>
      <xdr:colOff>566533</xdr:colOff>
      <xdr:row>30</xdr:row>
      <xdr:rowOff>123825</xdr:rowOff>
    </xdr:to>
    <xdr:sp macro="" textlink="">
      <xdr:nvSpPr>
        <xdr:cNvPr id="81" name="Line 45"/>
        <xdr:cNvSpPr>
          <a:spLocks noChangeShapeType="1"/>
        </xdr:cNvSpPr>
      </xdr:nvSpPr>
      <xdr:spPr bwMode="auto">
        <a:xfrm>
          <a:off x="566533" y="5781675"/>
          <a:ext cx="7315200" cy="0"/>
        </a:xfrm>
        <a:prstGeom prst="line">
          <a:avLst/>
        </a:prstGeom>
        <a:noFill/>
        <a:ln w="9525">
          <a:solidFill>
            <a:srgbClr val="C0C0C0"/>
          </a:solidFill>
          <a:round/>
          <a:headEnd/>
          <a:tailEnd/>
        </a:ln>
      </xdr:spPr>
    </xdr:sp>
    <xdr:clientData/>
  </xdr:twoCellAnchor>
  <xdr:twoCellAnchor editAs="absolute">
    <xdr:from>
      <xdr:col>0</xdr:col>
      <xdr:colOff>0</xdr:colOff>
      <xdr:row>0</xdr:row>
      <xdr:rowOff>123825</xdr:rowOff>
    </xdr:from>
    <xdr:to>
      <xdr:col>15</xdr:col>
      <xdr:colOff>200026</xdr:colOff>
      <xdr:row>2</xdr:row>
      <xdr:rowOff>165101</xdr:rowOff>
    </xdr:to>
    <xdr:grpSp>
      <xdr:nvGrpSpPr>
        <xdr:cNvPr id="89" name="Group 88"/>
        <xdr:cNvGrpSpPr/>
      </xdr:nvGrpSpPr>
      <xdr:grpSpPr>
        <a:xfrm>
          <a:off x="0" y="123825"/>
          <a:ext cx="9886951" cy="374651"/>
          <a:chOff x="0" y="123825"/>
          <a:chExt cx="9886951" cy="374651"/>
        </a:xfrm>
      </xdr:grpSpPr>
      <xdr:grpSp>
        <xdr:nvGrpSpPr>
          <xdr:cNvPr id="83" name="Group 8"/>
          <xdr:cNvGrpSpPr/>
        </xdr:nvGrpSpPr>
        <xdr:grpSpPr>
          <a:xfrm>
            <a:off x="0" y="123825"/>
            <a:ext cx="8480426" cy="374651"/>
            <a:chOff x="-1" y="127290"/>
            <a:chExt cx="8480426" cy="374651"/>
          </a:xfrm>
        </xdr:grpSpPr>
        <xdr:grpSp>
          <xdr:nvGrpSpPr>
            <xdr:cNvPr id="85" name="Group 7"/>
            <xdr:cNvGrpSpPr/>
          </xdr:nvGrpSpPr>
          <xdr:grpSpPr>
            <a:xfrm>
              <a:off x="-1" y="127290"/>
              <a:ext cx="1787568" cy="374651"/>
              <a:chOff x="-1" y="127290"/>
              <a:chExt cx="1788239" cy="457201"/>
            </a:xfrm>
          </xdr:grpSpPr>
          <xdr:sp macro="" textlink="data!A4">
            <xdr:nvSpPr>
              <xdr:cNvPr id="87" name="TextBox 86"/>
              <xdr:cNvSpPr txBox="1"/>
            </xdr:nvSpPr>
            <xdr:spPr>
              <a:xfrm rot="16200000">
                <a:off x="-91441" y="218731"/>
                <a:ext cx="457200" cy="27432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none" rtlCol="0" anchor="t">
                <a:noAutofit/>
              </a:bodyPr>
              <a:lstStyle/>
              <a:p>
                <a:pPr algn="ctr"/>
                <a:fld id="{31C7E1EE-B47D-46AC-B3B7-92B323886D3C}" type="TxLink">
                  <a:rPr lang="en-US" sz="900" b="1" i="0" u="none" strike="noStrike">
                    <a:solidFill>
                      <a:schemeClr val="bg1"/>
                    </a:solidFill>
                    <a:latin typeface="Verdana"/>
                    <a:ea typeface="Verdana"/>
                    <a:cs typeface="Verdana"/>
                  </a:rPr>
                  <a:pPr algn="ctr"/>
                  <a:t>2017</a:t>
                </a:fld>
                <a:endParaRPr lang="en-US" sz="900" b="1">
                  <a:solidFill>
                    <a:schemeClr val="bg1"/>
                  </a:solidFill>
                  <a:latin typeface="Verdana" pitchFamily="34" charset="0"/>
                </a:endParaRPr>
              </a:p>
            </xdr:txBody>
          </xdr:sp>
          <xdr:sp macro="" textlink="">
            <xdr:nvSpPr>
              <xdr:cNvPr id="88" name="TextBox 87"/>
              <xdr:cNvSpPr txBox="1"/>
            </xdr:nvSpPr>
            <xdr:spPr>
              <a:xfrm>
                <a:off x="325198" y="127290"/>
                <a:ext cx="1463040" cy="4572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a:r>
                  <a:rPr lang="en-US" sz="1100" b="1">
                    <a:solidFill>
                      <a:schemeClr val="bg1"/>
                    </a:solidFill>
                    <a:latin typeface="Verdana" pitchFamily="34" charset="0"/>
                  </a:rPr>
                  <a:t>CLIENT</a:t>
                </a:r>
                <a:r>
                  <a:rPr lang="en-US" sz="1100" b="1" baseline="0">
                    <a:solidFill>
                      <a:schemeClr val="bg1"/>
                    </a:solidFill>
                    <a:latin typeface="Verdana" pitchFamily="34" charset="0"/>
                  </a:rPr>
                  <a:t> SURVEY</a:t>
                </a:r>
                <a:endParaRPr lang="en-US" sz="1100" b="1">
                  <a:solidFill>
                    <a:schemeClr val="bg1"/>
                  </a:solidFill>
                  <a:latin typeface="Verdana" pitchFamily="34" charset="0"/>
                </a:endParaRPr>
              </a:p>
            </xdr:txBody>
          </xdr:sp>
        </xdr:grpSp>
        <xdr:cxnSp macro="">
          <xdr:nvCxnSpPr>
            <xdr:cNvPr id="86" name="Straight Connector 85"/>
            <xdr:cNvCxnSpPr/>
          </xdr:nvCxnSpPr>
          <xdr:spPr>
            <a:xfrm rot="10800000">
              <a:off x="1958242" y="283815"/>
              <a:ext cx="6522183" cy="1329"/>
            </a:xfrm>
            <a:prstGeom prst="line">
              <a:avLst/>
            </a:prstGeom>
            <a:ln>
              <a:solidFill>
                <a:schemeClr val="accent1">
                  <a:lumMod val="50000"/>
                </a:schemeClr>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4" name="TextBox 83">
            <a:hlinkClick xmlns:r="http://schemas.openxmlformats.org/officeDocument/2006/relationships" r:id="rId2"/>
          </xdr:cNvPr>
          <xdr:cNvSpPr txBox="1"/>
        </xdr:nvSpPr>
        <xdr:spPr>
          <a:xfrm>
            <a:off x="8572501" y="168716"/>
            <a:ext cx="1314450" cy="233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r>
              <a:rPr lang="en-US" sz="900" b="0" i="0">
                <a:solidFill>
                  <a:schemeClr val="bg1"/>
                </a:solidFill>
                <a:latin typeface="Wingdings 3" pitchFamily="18" charset="2"/>
                <a:ea typeface="+mn-ea"/>
                <a:cs typeface="+mn-cs"/>
                <a:sym typeface="Wingdings 3"/>
              </a:rPr>
              <a:t></a:t>
            </a:r>
            <a:r>
              <a:rPr lang="en-US" sz="900" b="0" i="0">
                <a:solidFill>
                  <a:schemeClr val="tx1"/>
                </a:solidFill>
                <a:latin typeface="+mn-lt"/>
                <a:ea typeface="+mn-ea"/>
                <a:cs typeface="+mn-cs"/>
                <a:sym typeface="Wingdings 3"/>
              </a:rPr>
              <a:t> </a:t>
            </a:r>
            <a:r>
              <a:rPr lang="en-US" sz="800">
                <a:latin typeface="Verdana" pitchFamily="34" charset="0"/>
              </a:rPr>
              <a:t>Return to Contents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12700</xdr:rowOff>
    </xdr:from>
    <xdr:to>
      <xdr:col>13</xdr:col>
      <xdr:colOff>168520</xdr:colOff>
      <xdr:row>2</xdr:row>
      <xdr:rowOff>68349</xdr:rowOff>
    </xdr:to>
    <xdr:grpSp>
      <xdr:nvGrpSpPr>
        <xdr:cNvPr id="7" name="Group 6"/>
        <xdr:cNvGrpSpPr/>
      </xdr:nvGrpSpPr>
      <xdr:grpSpPr>
        <a:xfrm>
          <a:off x="0" y="12700"/>
          <a:ext cx="7740895" cy="389024"/>
          <a:chOff x="0" y="12700"/>
          <a:chExt cx="7740895" cy="389024"/>
        </a:xfrm>
      </xdr:grpSpPr>
      <xdr:sp macro="" textlink="data!A4">
        <xdr:nvSpPr>
          <xdr:cNvPr id="14" name="TextBox 13"/>
          <xdr:cNvSpPr txBox="1"/>
        </xdr:nvSpPr>
        <xdr:spPr>
          <a:xfrm rot="16200000">
            <a:off x="-42736" y="55437"/>
            <a:ext cx="359791" cy="274320"/>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none" rtlCol="0" anchor="t">
            <a:noAutofit/>
          </a:bodyPr>
          <a:lstStyle/>
          <a:p>
            <a:pPr algn="ctr"/>
            <a:fld id="{5A0F02BD-AFD0-445F-A041-F0E66BC994C4}" type="TxLink">
              <a:rPr lang="en-US" sz="900" b="1" i="0" u="none" strike="noStrike">
                <a:solidFill>
                  <a:schemeClr val="bg1"/>
                </a:solidFill>
                <a:latin typeface="Verdana" pitchFamily="34" charset="0"/>
                <a:ea typeface="Verdana"/>
                <a:cs typeface="Verdana"/>
              </a:rPr>
              <a:pPr algn="ctr"/>
              <a:t>2017</a:t>
            </a:fld>
            <a:endParaRPr lang="en-US" sz="900" b="1">
              <a:solidFill>
                <a:schemeClr val="bg1"/>
              </a:solidFill>
              <a:latin typeface="Verdana" pitchFamily="34" charset="0"/>
            </a:endParaRPr>
          </a:p>
        </xdr:txBody>
      </xdr:sp>
      <xdr:sp macro="" textlink="">
        <xdr:nvSpPr>
          <xdr:cNvPr id="15" name="TextBox 14"/>
          <xdr:cNvSpPr txBox="1"/>
        </xdr:nvSpPr>
        <xdr:spPr>
          <a:xfrm>
            <a:off x="325199" y="12700"/>
            <a:ext cx="1466215" cy="359791"/>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a:r>
              <a:rPr lang="en-US" sz="1100" b="1">
                <a:solidFill>
                  <a:schemeClr val="bg1"/>
                </a:solidFill>
                <a:latin typeface="Verdana" pitchFamily="34" charset="0"/>
              </a:rPr>
              <a:t>CLIENT</a:t>
            </a:r>
            <a:r>
              <a:rPr lang="en-US" sz="1100" b="1" baseline="0">
                <a:solidFill>
                  <a:schemeClr val="bg1"/>
                </a:solidFill>
                <a:latin typeface="Verdana" pitchFamily="34" charset="0"/>
              </a:rPr>
              <a:t> SURVEY</a:t>
            </a:r>
            <a:endParaRPr lang="en-US" sz="1100" b="1">
              <a:solidFill>
                <a:schemeClr val="bg1"/>
              </a:solidFill>
              <a:latin typeface="Verdana" pitchFamily="34" charset="0"/>
            </a:endParaRPr>
          </a:p>
        </xdr:txBody>
      </xdr:sp>
      <xdr:cxnSp macro="">
        <xdr:nvCxnSpPr>
          <xdr:cNvPr id="13" name="Straight Connector 12"/>
          <xdr:cNvCxnSpPr/>
        </xdr:nvCxnSpPr>
        <xdr:spPr>
          <a:xfrm rot="10800000">
            <a:off x="1922780" y="282199"/>
            <a:ext cx="4392295" cy="1318"/>
          </a:xfrm>
          <a:prstGeom prst="line">
            <a:avLst/>
          </a:prstGeom>
          <a:ln>
            <a:solidFill>
              <a:schemeClr val="accent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5" name="TextBox 4">
            <a:hlinkClick xmlns:r="http://schemas.openxmlformats.org/officeDocument/2006/relationships" r:id="rId1"/>
          </xdr:cNvPr>
          <xdr:cNvSpPr txBox="1"/>
        </xdr:nvSpPr>
        <xdr:spPr>
          <a:xfrm>
            <a:off x="6426445" y="168519"/>
            <a:ext cx="1314450" cy="233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r>
              <a:rPr lang="en-US" sz="900" b="0" i="0">
                <a:solidFill>
                  <a:schemeClr val="bg1"/>
                </a:solidFill>
                <a:latin typeface="Wingdings 3" pitchFamily="18" charset="2"/>
                <a:ea typeface="+mn-ea"/>
                <a:cs typeface="+mn-cs"/>
                <a:sym typeface="Wingdings 3"/>
              </a:rPr>
              <a:t></a:t>
            </a:r>
            <a:r>
              <a:rPr lang="en-US" sz="900" b="0" i="0">
                <a:solidFill>
                  <a:schemeClr val="tx1"/>
                </a:solidFill>
                <a:latin typeface="+mn-lt"/>
                <a:ea typeface="+mn-ea"/>
                <a:cs typeface="+mn-cs"/>
                <a:sym typeface="Wingdings 3"/>
              </a:rPr>
              <a:t> </a:t>
            </a:r>
            <a:r>
              <a:rPr lang="en-US" sz="800">
                <a:latin typeface="Verdana" pitchFamily="34" charset="0"/>
              </a:rPr>
              <a:t>Return to Contents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352425</xdr:colOff>
      <xdr:row>27</xdr:row>
      <xdr:rowOff>38100</xdr:rowOff>
    </xdr:from>
    <xdr:to>
      <xdr:col>14</xdr:col>
      <xdr:colOff>47625</xdr:colOff>
      <xdr:row>47</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tabSelected="1" zoomScaleNormal="100" workbookViewId="0"/>
  </sheetViews>
  <sheetFormatPr defaultRowHeight="14.25" x14ac:dyDescent="0.2"/>
  <cols>
    <col min="1" max="1" width="19.28515625" style="1" customWidth="1"/>
    <col min="2" max="2" width="7.7109375" style="1" customWidth="1"/>
    <col min="3" max="3" width="7.5703125" style="1" customWidth="1"/>
    <col min="4" max="4" width="65.7109375" style="1" customWidth="1"/>
    <col min="5" max="5" width="18.42578125" style="1" customWidth="1"/>
    <col min="6" max="16384" width="9.140625" style="1"/>
  </cols>
  <sheetData>
    <row r="1" spans="1:4" x14ac:dyDescent="0.2">
      <c r="A1" s="18"/>
    </row>
    <row r="2" spans="1:4" x14ac:dyDescent="0.2">
      <c r="A2" s="18"/>
    </row>
    <row r="3" spans="1:4" x14ac:dyDescent="0.2">
      <c r="A3" s="18"/>
    </row>
    <row r="4" spans="1:4" x14ac:dyDescent="0.2">
      <c r="A4" s="18"/>
    </row>
    <row r="5" spans="1:4" ht="27" x14ac:dyDescent="0.2">
      <c r="A5" s="18"/>
      <c r="B5" s="124" t="s">
        <v>110</v>
      </c>
      <c r="C5" s="124"/>
      <c r="D5" s="124"/>
    </row>
    <row r="6" spans="1:4" ht="21" customHeight="1" x14ac:dyDescent="0.2">
      <c r="A6" s="18"/>
      <c r="B6" s="123">
        <f>data!A4</f>
        <v>2017</v>
      </c>
      <c r="C6" s="123"/>
      <c r="D6" s="123"/>
    </row>
    <row r="7" spans="1:4" x14ac:dyDescent="0.2">
      <c r="A7" s="18"/>
      <c r="C7" s="14"/>
      <c r="D7" s="14"/>
    </row>
    <row r="8" spans="1:4" x14ac:dyDescent="0.2">
      <c r="A8" s="18"/>
      <c r="C8" s="14"/>
      <c r="D8" s="14"/>
    </row>
    <row r="9" spans="1:4" s="13" customFormat="1" ht="26.25" customHeight="1" x14ac:dyDescent="0.25">
      <c r="A9" s="19"/>
      <c r="B9" s="125" t="s">
        <v>108</v>
      </c>
      <c r="C9" s="125"/>
      <c r="D9" s="125"/>
    </row>
    <row r="10" spans="1:4" ht="35.25" customHeight="1" x14ac:dyDescent="0.2">
      <c r="A10" s="18"/>
      <c r="B10" s="122" t="str">
        <f>data!A6</f>
        <v>All Clients Receiving Services from Developmental Disabilities Administration</v>
      </c>
      <c r="C10" s="122"/>
      <c r="D10" s="122"/>
    </row>
    <row r="11" spans="1:4" x14ac:dyDescent="0.2">
      <c r="A11" s="18"/>
      <c r="B11" s="14"/>
      <c r="C11" s="14"/>
    </row>
    <row r="12" spans="1:4" x14ac:dyDescent="0.2">
      <c r="A12" s="18"/>
      <c r="B12" s="14"/>
      <c r="C12" s="14"/>
    </row>
    <row r="13" spans="1:4" x14ac:dyDescent="0.2">
      <c r="A13" s="18"/>
      <c r="B13" s="14"/>
      <c r="C13" s="14"/>
    </row>
    <row r="14" spans="1:4" x14ac:dyDescent="0.2">
      <c r="A14" s="18"/>
      <c r="B14" s="14"/>
      <c r="C14" s="14"/>
    </row>
    <row r="15" spans="1:4" x14ac:dyDescent="0.2">
      <c r="A15" s="18"/>
      <c r="B15" s="14"/>
      <c r="C15" s="14"/>
    </row>
    <row r="16" spans="1:4" ht="15" x14ac:dyDescent="0.2">
      <c r="A16" s="18"/>
      <c r="B16" s="121" t="s">
        <v>109</v>
      </c>
      <c r="C16" s="121"/>
      <c r="D16" s="121"/>
    </row>
    <row r="17" spans="1:4" x14ac:dyDescent="0.2">
      <c r="A17" s="18"/>
    </row>
    <row r="18" spans="1:4" ht="21" customHeight="1" x14ac:dyDescent="0.2">
      <c r="A18" s="18"/>
      <c r="C18" s="20" t="s">
        <v>111</v>
      </c>
      <c r="D18" s="17" t="s">
        <v>103</v>
      </c>
    </row>
    <row r="19" spans="1:4" ht="6" customHeight="1" x14ac:dyDescent="0.25">
      <c r="A19" s="18"/>
      <c r="C19" s="15"/>
      <c r="D19" s="17"/>
    </row>
    <row r="20" spans="1:4" ht="21" customHeight="1" x14ac:dyDescent="0.2">
      <c r="A20" s="18"/>
      <c r="C20" s="20" t="s">
        <v>112</v>
      </c>
      <c r="D20" s="110" t="s">
        <v>241</v>
      </c>
    </row>
    <row r="21" spans="1:4" ht="6" customHeight="1" x14ac:dyDescent="0.2">
      <c r="A21" s="18"/>
      <c r="C21" s="16"/>
      <c r="D21" s="17"/>
    </row>
    <row r="22" spans="1:4" ht="21" customHeight="1" x14ac:dyDescent="0.2">
      <c r="A22" s="18"/>
      <c r="C22" s="20" t="s">
        <v>113</v>
      </c>
      <c r="D22" s="17" t="s">
        <v>104</v>
      </c>
    </row>
    <row r="23" spans="1:4" ht="6" customHeight="1" x14ac:dyDescent="0.2">
      <c r="A23" s="18"/>
      <c r="C23" s="16"/>
      <c r="D23" s="17"/>
    </row>
    <row r="24" spans="1:4" ht="21" customHeight="1" x14ac:dyDescent="0.2">
      <c r="A24" s="18"/>
      <c r="C24" s="20" t="s">
        <v>114</v>
      </c>
      <c r="D24" s="17" t="s">
        <v>105</v>
      </c>
    </row>
    <row r="25" spans="1:4" ht="6" customHeight="1" x14ac:dyDescent="0.2">
      <c r="A25" s="18"/>
      <c r="C25" s="16"/>
      <c r="D25" s="17"/>
    </row>
    <row r="26" spans="1:4" ht="21" customHeight="1" x14ac:dyDescent="0.2">
      <c r="A26" s="18"/>
      <c r="C26" s="20" t="s">
        <v>115</v>
      </c>
      <c r="D26" s="17" t="s">
        <v>106</v>
      </c>
    </row>
    <row r="27" spans="1:4" ht="6" customHeight="1" x14ac:dyDescent="0.2">
      <c r="A27" s="18"/>
      <c r="C27" s="16"/>
      <c r="D27" s="17"/>
    </row>
    <row r="28" spans="1:4" ht="21" customHeight="1" x14ac:dyDescent="0.2">
      <c r="A28" s="18"/>
      <c r="C28" s="20" t="s">
        <v>116</v>
      </c>
      <c r="D28" s="17" t="s">
        <v>107</v>
      </c>
    </row>
    <row r="29" spans="1:4" x14ac:dyDescent="0.2">
      <c r="A29" s="18"/>
    </row>
    <row r="30" spans="1:4" x14ac:dyDescent="0.2">
      <c r="A30" s="18"/>
    </row>
    <row r="31" spans="1:4" x14ac:dyDescent="0.2">
      <c r="A31" s="18"/>
    </row>
    <row r="32" spans="1:4" x14ac:dyDescent="0.2">
      <c r="A32" s="18"/>
    </row>
  </sheetData>
  <mergeCells count="5">
    <mergeCell ref="B16:D16"/>
    <mergeCell ref="B10:D10"/>
    <mergeCell ref="B6:D6"/>
    <mergeCell ref="B5:D5"/>
    <mergeCell ref="B9:D9"/>
  </mergeCells>
  <hyperlinks>
    <hyperlink ref="C20" location="B!A1" display="B"/>
    <hyperlink ref="C22" location="'C'!A1" display="C"/>
    <hyperlink ref="C24" location="D!A1" display="D"/>
    <hyperlink ref="C26" location="E!A1" display="E"/>
    <hyperlink ref="C28" location="F!A1" display="F"/>
    <hyperlink ref="C18" location="A!A1" display="A"/>
  </hyperlinks>
  <printOptions verticalCentered="1"/>
  <pageMargins left="0.75" right="0.7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heetViews>
  <sheetFormatPr defaultRowHeight="14.25" x14ac:dyDescent="0.2"/>
  <cols>
    <col min="1" max="1" width="6" style="1" customWidth="1"/>
    <col min="2" max="2" width="70.85546875" style="1" customWidth="1"/>
    <col min="3" max="3" width="50.5703125" style="1" customWidth="1"/>
    <col min="4" max="16384" width="9.140625" style="1"/>
  </cols>
  <sheetData>
    <row r="1" spans="1:15" ht="18" x14ac:dyDescent="0.25">
      <c r="C1" s="30" t="s">
        <v>117</v>
      </c>
      <c r="H1" s="50"/>
      <c r="O1" s="30"/>
    </row>
    <row r="2" spans="1:15" ht="8.25" customHeight="1" x14ac:dyDescent="0.2">
      <c r="H2" s="12"/>
    </row>
    <row r="3" spans="1:15" x14ac:dyDescent="0.2">
      <c r="C3" s="12" t="str">
        <f>data!A7</f>
        <v>Developmental Disabilities Administration • Weighted Data</v>
      </c>
      <c r="H3" s="12"/>
      <c r="O3" s="12"/>
    </row>
    <row r="5" spans="1:15" ht="20.25" customHeight="1" x14ac:dyDescent="0.2">
      <c r="A5" s="127" t="str">
        <f>data!F1</f>
        <v>QUALITY AND HELPFULNESS</v>
      </c>
      <c r="B5" s="127"/>
    </row>
    <row r="6" spans="1:15" ht="20.25" customHeight="1" x14ac:dyDescent="0.2">
      <c r="A6" s="126" t="str">
        <f>data!C13</f>
        <v xml:space="preserve">Overall, has DDA helped you? </v>
      </c>
      <c r="B6" s="126"/>
    </row>
    <row r="7" spans="1:15" ht="20.25" customHeight="1" x14ac:dyDescent="0.2">
      <c r="A7" s="126" t="str">
        <f>data!C14</f>
        <v xml:space="preserve">Does DDA do good work? </v>
      </c>
      <c r="B7" s="126"/>
    </row>
    <row r="8" spans="1:15" ht="20.25" customHeight="1" x14ac:dyDescent="0.2">
      <c r="A8" s="126" t="str">
        <f>data!C15</f>
        <v xml:space="preserve">Are you satisfied with DDA services? </v>
      </c>
      <c r="B8" s="126"/>
    </row>
    <row r="9" spans="1:15" ht="20.25" customHeight="1" x14ac:dyDescent="0.2">
      <c r="A9" s="127" t="str">
        <f>data!F2</f>
        <v>STAFF</v>
      </c>
      <c r="B9" s="127"/>
    </row>
    <row r="10" spans="1:15" ht="20.25" customHeight="1" x14ac:dyDescent="0.2">
      <c r="A10" s="126" t="str">
        <f>data!C16</f>
        <v xml:space="preserve">Did staff who helped you treat you with courtesy and respect? </v>
      </c>
      <c r="B10" s="126"/>
    </row>
    <row r="11" spans="1:15" ht="20.25" customHeight="1" x14ac:dyDescent="0.2">
      <c r="A11" s="126" t="str">
        <f>data!C17</f>
        <v xml:space="preserve">Did staff who helped you listen to what you had to say? </v>
      </c>
      <c r="B11" s="126"/>
    </row>
    <row r="12" spans="1:15" ht="20.25" customHeight="1" x14ac:dyDescent="0.2">
      <c r="A12" s="126" t="str">
        <f>data!C18</f>
        <v xml:space="preserve">Did staff who helped you understand your needs? </v>
      </c>
      <c r="B12" s="126"/>
    </row>
    <row r="13" spans="1:15" ht="20.25" customHeight="1" x14ac:dyDescent="0.2">
      <c r="A13" s="127" t="str">
        <f>data!F3</f>
        <v>ACCESS AND PROCESSES</v>
      </c>
      <c r="B13" s="127"/>
    </row>
    <row r="14" spans="1:15" ht="20.25" customHeight="1" x14ac:dyDescent="0.2">
      <c r="A14" s="126" t="str">
        <f>data!C19</f>
        <v xml:space="preserve">Is the DDA office open at times that are good for you? </v>
      </c>
      <c r="B14" s="126"/>
    </row>
    <row r="15" spans="1:15" ht="20.25" customHeight="1" x14ac:dyDescent="0.2">
      <c r="A15" s="126" t="str">
        <f>data!C20</f>
        <v xml:space="preserve">Is it easy to get to the DDA office? </v>
      </c>
      <c r="B15" s="126"/>
    </row>
    <row r="16" spans="1:15" ht="20.25" customHeight="1" x14ac:dyDescent="0.2">
      <c r="A16" s="126" t="str">
        <f>data!C21</f>
        <v xml:space="preserve">Is it easy to get services from DDA? </v>
      </c>
      <c r="B16" s="126"/>
    </row>
    <row r="17" spans="1:2" ht="20.25" customHeight="1" x14ac:dyDescent="0.2">
      <c r="A17" s="126" t="str">
        <f>data!C22</f>
        <v xml:space="preserve">Did you get services as quickly as you needed? </v>
      </c>
      <c r="B17" s="126"/>
    </row>
    <row r="18" spans="1:2" ht="23.25" customHeight="1" x14ac:dyDescent="0.2">
      <c r="A18" s="126" t="str">
        <f>data!C23</f>
        <v xml:space="preserve">When you call DDA, is it easy to get to a live person when you need to? </v>
      </c>
      <c r="B18" s="126"/>
    </row>
    <row r="19" spans="1:2" ht="20.25" customHeight="1" x14ac:dyDescent="0.2">
      <c r="A19" s="126" t="str">
        <f>data!C24</f>
        <v xml:space="preserve">Did DDA staff return your calls within 24 hours? </v>
      </c>
      <c r="B19" s="126"/>
    </row>
    <row r="20" spans="1:2" ht="20.25" customHeight="1" x14ac:dyDescent="0.2">
      <c r="A20" s="127" t="str">
        <f>data!F4</f>
        <v>INFORMATION</v>
      </c>
      <c r="B20" s="127"/>
    </row>
    <row r="21" spans="1:2" ht="20.25" customHeight="1" x14ac:dyDescent="0.2">
      <c r="A21" s="126" t="str">
        <f>data!C25</f>
        <v xml:space="preserve">Do you know what DDA services there are for you? </v>
      </c>
      <c r="B21" s="126"/>
    </row>
    <row r="22" spans="1:2" ht="20.25" customHeight="1" x14ac:dyDescent="0.2">
      <c r="A22" s="126" t="str">
        <f>data!C26</f>
        <v xml:space="preserve">Did DDA staff explain things clearly? </v>
      </c>
      <c r="B22" s="126"/>
    </row>
    <row r="23" spans="1:2" ht="20.25" customHeight="1" x14ac:dyDescent="0.2">
      <c r="A23" s="126" t="str">
        <f>data!C27</f>
        <v xml:space="preserve">Was it easy to get the information you needed about services? </v>
      </c>
      <c r="B23" s="126"/>
    </row>
    <row r="24" spans="1:2" ht="20.25" customHeight="1" x14ac:dyDescent="0.2">
      <c r="A24" s="127" t="str">
        <f>data!F5</f>
        <v>CLIENT INVOLVEMENT</v>
      </c>
      <c r="B24" s="127"/>
    </row>
    <row r="25" spans="1:2" ht="20.25" customHeight="1" x14ac:dyDescent="0.2">
      <c r="A25" s="126" t="str">
        <f>data!C28</f>
        <v xml:space="preserve">Did you have a say in what kind of services you get? </v>
      </c>
      <c r="B25" s="126"/>
    </row>
    <row r="26" spans="1:2" ht="20.25" customHeight="1" x14ac:dyDescent="0.2">
      <c r="A26" s="126" t="str">
        <f>data!C29</f>
        <v xml:space="preserve">Did you help make plans and set goals about DDA services? </v>
      </c>
      <c r="B26" s="126"/>
    </row>
    <row r="29" spans="1:2" x14ac:dyDescent="0.2">
      <c r="A29" s="22" t="s">
        <v>236</v>
      </c>
    </row>
  </sheetData>
  <mergeCells count="22">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s>
  <pageMargins left="0.5" right="0.3" top="0.5" bottom="0.5" header="0.25" footer="0.25"/>
  <pageSetup orientation="landscape" r:id="rId1"/>
  <headerFooter>
    <oddFooter>&amp;L&amp;"Verdana,Regular"&amp;6DSHS | Research and Data Analysis&amp;C&amp;"Verdana,Bold"&amp;8A&amp;R&amp;"Verdana,Regular"&amp;6&amp;D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Normal="100" workbookViewId="0"/>
  </sheetViews>
  <sheetFormatPr defaultRowHeight="14.25" x14ac:dyDescent="0.2"/>
  <cols>
    <col min="1" max="1" width="6" style="1" customWidth="1"/>
    <col min="2" max="2" width="70.85546875" style="1" customWidth="1"/>
    <col min="3" max="4" width="13.140625" style="1" customWidth="1"/>
    <col min="5" max="5" width="9" style="1" customWidth="1"/>
    <col min="6" max="6" width="6.28515625" style="1" customWidth="1"/>
    <col min="7" max="7" width="11" style="1" customWidth="1"/>
    <col min="8" max="16384" width="9.140625" style="1"/>
  </cols>
  <sheetData>
    <row r="1" spans="1:13" ht="18" x14ac:dyDescent="0.25">
      <c r="F1" s="50"/>
      <c r="G1" s="30" t="s">
        <v>245</v>
      </c>
      <c r="M1" s="30"/>
    </row>
    <row r="2" spans="1:13" ht="8.25" customHeight="1" x14ac:dyDescent="0.2">
      <c r="F2" s="12"/>
      <c r="G2" s="12"/>
    </row>
    <row r="3" spans="1:13" x14ac:dyDescent="0.2">
      <c r="F3" s="12"/>
      <c r="G3" s="12" t="str">
        <f>data!A7</f>
        <v>Developmental Disabilities Administration • Weighted Data</v>
      </c>
      <c r="M3" s="12"/>
    </row>
    <row r="4" spans="1:13" x14ac:dyDescent="0.2">
      <c r="A4" s="78"/>
    </row>
    <row r="5" spans="1:13" x14ac:dyDescent="0.2">
      <c r="C5" s="29" t="s">
        <v>244</v>
      </c>
      <c r="D5" s="29" t="str">
        <f>data!A3</f>
        <v>DDA</v>
      </c>
    </row>
    <row r="6" spans="1:13" ht="15.75" customHeight="1" x14ac:dyDescent="0.2">
      <c r="A6" s="129" t="str">
        <f>data!F1</f>
        <v>QUALITY AND HELPFULNESS</v>
      </c>
      <c r="B6" s="129"/>
      <c r="C6" s="113"/>
      <c r="D6" s="113"/>
    </row>
    <row r="7" spans="1:13" s="82" customFormat="1" ht="2.1" customHeight="1" x14ac:dyDescent="0.2">
      <c r="A7" s="81"/>
      <c r="B7" s="81"/>
      <c r="C7" s="114"/>
      <c r="D7" s="114"/>
    </row>
    <row r="8" spans="1:13" ht="20.25" customHeight="1" x14ac:dyDescent="0.2">
      <c r="A8" s="128" t="str">
        <f>data!C55</f>
        <v xml:space="preserve">Overall, do social and health service programs help you and your family? </v>
      </c>
      <c r="B8" s="128"/>
      <c r="C8" s="115">
        <f>data!D55</f>
        <v>0.92764297839999998</v>
      </c>
      <c r="D8" s="115">
        <f>data!I13</f>
        <v>0.92240918500000002</v>
      </c>
    </row>
    <row r="9" spans="1:13" ht="20.25" customHeight="1" x14ac:dyDescent="0.2">
      <c r="A9" s="128" t="str">
        <f>data!C57</f>
        <v xml:space="preserve">Does your program do good work? </v>
      </c>
      <c r="B9" s="128"/>
      <c r="C9" s="115">
        <f>data!D57</f>
        <v>0.88892418009999996</v>
      </c>
      <c r="D9" s="115">
        <f>data!I14</f>
        <v>0.90390438159999997</v>
      </c>
    </row>
    <row r="10" spans="1:13" ht="20.25" customHeight="1" x14ac:dyDescent="0.2">
      <c r="A10" s="128" t="str">
        <f>data!C58</f>
        <v xml:space="preserve">Are you satisfied with program services? </v>
      </c>
      <c r="B10" s="128"/>
      <c r="C10" s="115">
        <f>data!D58</f>
        <v>0.83769130410000003</v>
      </c>
      <c r="D10" s="115">
        <f>data!I15</f>
        <v>0.85973876729999998</v>
      </c>
    </row>
    <row r="11" spans="1:13" ht="15.75" customHeight="1" x14ac:dyDescent="0.2">
      <c r="A11" s="129" t="str">
        <f>data!F2</f>
        <v>STAFF</v>
      </c>
      <c r="B11" s="129"/>
      <c r="C11" s="113"/>
      <c r="D11" s="113"/>
    </row>
    <row r="12" spans="1:13" s="82" customFormat="1" ht="2.1" customHeight="1" x14ac:dyDescent="0.2">
      <c r="A12" s="81"/>
      <c r="B12" s="81"/>
      <c r="C12" s="114"/>
      <c r="D12" s="114"/>
    </row>
    <row r="13" spans="1:13" ht="20.25" customHeight="1" x14ac:dyDescent="0.2">
      <c r="A13" s="128" t="str">
        <f>data!C59</f>
        <v xml:space="preserve">Do staff treat you with courtesy and respect? </v>
      </c>
      <c r="B13" s="128"/>
      <c r="C13" s="115">
        <f>data!D59</f>
        <v>0.9197232877</v>
      </c>
      <c r="D13" s="115">
        <f>data!I16</f>
        <v>0.97104143710000002</v>
      </c>
    </row>
    <row r="14" spans="1:13" ht="20.25" customHeight="1" x14ac:dyDescent="0.2">
      <c r="A14" s="128" t="str">
        <f>data!C60</f>
        <v xml:space="preserve">Do staff listen to what you have to say? </v>
      </c>
      <c r="B14" s="128"/>
      <c r="C14" s="115">
        <f>data!D60</f>
        <v>0.91298005469999999</v>
      </c>
      <c r="D14" s="115">
        <f>data!I17</f>
        <v>0.93294073899999996</v>
      </c>
    </row>
    <row r="15" spans="1:13" ht="20.25" customHeight="1" x14ac:dyDescent="0.2">
      <c r="A15" s="128" t="str">
        <f>data!C61</f>
        <v xml:space="preserve">Do staff understand your needs? </v>
      </c>
      <c r="B15" s="128"/>
      <c r="C15" s="115">
        <f>data!D61</f>
        <v>0.89919298520000002</v>
      </c>
      <c r="D15" s="115">
        <f>data!I18</f>
        <v>0.87963690159999997</v>
      </c>
    </row>
    <row r="16" spans="1:13" ht="15.75" customHeight="1" x14ac:dyDescent="0.2">
      <c r="A16" s="129" t="str">
        <f>data!F3</f>
        <v>ACCESS AND PROCESSES</v>
      </c>
      <c r="B16" s="129"/>
      <c r="C16" s="116"/>
      <c r="D16" s="116"/>
    </row>
    <row r="17" spans="1:4" s="82" customFormat="1" ht="2.1" customHeight="1" x14ac:dyDescent="0.2">
      <c r="A17" s="81"/>
      <c r="B17" s="81"/>
      <c r="C17" s="117"/>
      <c r="D17" s="117"/>
    </row>
    <row r="18" spans="1:4" ht="20.25" customHeight="1" x14ac:dyDescent="0.2">
      <c r="A18" s="128" t="str">
        <f>data!C62</f>
        <v xml:space="preserve">Are program offices open at times that are good for you? </v>
      </c>
      <c r="B18" s="128"/>
      <c r="C18" s="115">
        <f>data!D62</f>
        <v>0.89650672689999999</v>
      </c>
      <c r="D18" s="115">
        <f>data!I19</f>
        <v>0.89972647059999999</v>
      </c>
    </row>
    <row r="19" spans="1:4" ht="20.25" customHeight="1" x14ac:dyDescent="0.2">
      <c r="A19" s="128" t="str">
        <f>data!C63</f>
        <v xml:space="preserve">Is it easy to get to the program office? </v>
      </c>
      <c r="B19" s="128"/>
      <c r="C19" s="115">
        <f>data!D63</f>
        <v>0.89604943079999999</v>
      </c>
      <c r="D19" s="115">
        <f>data!I20</f>
        <v>0.79975157600000002</v>
      </c>
    </row>
    <row r="20" spans="1:4" ht="20.25" customHeight="1" x14ac:dyDescent="0.2">
      <c r="A20" s="128" t="str">
        <f>data!C64</f>
        <v xml:space="preserve">Is it easy to get services from the program? </v>
      </c>
      <c r="B20" s="128"/>
      <c r="C20" s="115">
        <f>data!D64</f>
        <v>0.75071164180000005</v>
      </c>
      <c r="D20" s="115">
        <f>data!I21</f>
        <v>0.83710630949999998</v>
      </c>
    </row>
    <row r="21" spans="1:4" ht="20.25" customHeight="1" x14ac:dyDescent="0.2">
      <c r="A21" s="128" t="str">
        <f>data!C65</f>
        <v xml:space="preserve">Did you get services as quickly as you needed? </v>
      </c>
      <c r="B21" s="128"/>
      <c r="C21" s="115">
        <f>data!D65</f>
        <v>0.84072191500000004</v>
      </c>
      <c r="D21" s="115">
        <f>data!I22</f>
        <v>0.79006192890000004</v>
      </c>
    </row>
    <row r="22" spans="1:4" ht="20.25" customHeight="1" x14ac:dyDescent="0.2">
      <c r="A22" s="128" t="str">
        <f>data!C66</f>
        <v xml:space="preserve">When you call, is it easy to get a live person when you need to? </v>
      </c>
      <c r="B22" s="128"/>
      <c r="C22" s="115">
        <f>data!D66</f>
        <v>0.66449820179999997</v>
      </c>
      <c r="D22" s="115">
        <f>data!I23</f>
        <v>0.64329336829999995</v>
      </c>
    </row>
    <row r="23" spans="1:4" ht="20.25" customHeight="1" x14ac:dyDescent="0.2">
      <c r="A23" s="128" t="str">
        <f>data!C67</f>
        <v xml:space="preserve">Do staff return your calls within 24 hours? </v>
      </c>
      <c r="B23" s="128"/>
      <c r="C23" s="115">
        <f>data!D67</f>
        <v>0.74192629460000004</v>
      </c>
      <c r="D23" s="115">
        <f>data!I24</f>
        <v>0.76913778899999996</v>
      </c>
    </row>
    <row r="24" spans="1:4" ht="15.75" customHeight="1" x14ac:dyDescent="0.2">
      <c r="A24" s="129" t="str">
        <f>data!F4</f>
        <v>INFORMATION</v>
      </c>
      <c r="B24" s="129"/>
      <c r="C24" s="116"/>
      <c r="D24" s="116"/>
    </row>
    <row r="25" spans="1:4" s="82" customFormat="1" ht="2.1" customHeight="1" x14ac:dyDescent="0.2">
      <c r="A25" s="81"/>
      <c r="B25" s="81"/>
      <c r="C25" s="117"/>
      <c r="D25" s="117"/>
    </row>
    <row r="26" spans="1:4" ht="20.25" customHeight="1" x14ac:dyDescent="0.2">
      <c r="A26" s="128" t="str">
        <f>data!C68</f>
        <v xml:space="preserve">Do you know what program services there are for you and your family? </v>
      </c>
      <c r="B26" s="128"/>
      <c r="C26" s="115">
        <f>data!D68</f>
        <v>0.61189831400000005</v>
      </c>
      <c r="D26" s="115">
        <f>data!I25</f>
        <v>0.71413382619999999</v>
      </c>
    </row>
    <row r="27" spans="1:4" ht="20.25" customHeight="1" x14ac:dyDescent="0.2">
      <c r="A27" s="128" t="str">
        <f>data!C69</f>
        <v xml:space="preserve">Did program staff explain things clearly? </v>
      </c>
      <c r="B27" s="128"/>
      <c r="C27" s="115">
        <f>data!D69</f>
        <v>0.88173048880000005</v>
      </c>
      <c r="D27" s="115">
        <f>data!I26</f>
        <v>0.87744649379999995</v>
      </c>
    </row>
    <row r="28" spans="1:4" ht="20.25" customHeight="1" x14ac:dyDescent="0.2">
      <c r="A28" s="128" t="str">
        <f>data!C70</f>
        <v xml:space="preserve">Was it easy to get the information you needed about services? </v>
      </c>
      <c r="B28" s="128"/>
      <c r="C28" s="115">
        <f>data!D70</f>
        <v>0.81816270660000001</v>
      </c>
      <c r="D28" s="115">
        <f>data!I27</f>
        <v>0.73466343069999995</v>
      </c>
    </row>
    <row r="29" spans="1:4" ht="15.75" customHeight="1" x14ac:dyDescent="0.2">
      <c r="A29" s="129" t="str">
        <f>data!F5</f>
        <v>CLIENT INVOLVEMENT</v>
      </c>
      <c r="B29" s="129"/>
      <c r="C29" s="116"/>
      <c r="D29" s="116"/>
    </row>
    <row r="30" spans="1:4" s="82" customFormat="1" ht="2.1" customHeight="1" x14ac:dyDescent="0.2">
      <c r="A30" s="81"/>
      <c r="B30" s="81"/>
      <c r="C30" s="117"/>
      <c r="D30" s="117"/>
    </row>
    <row r="31" spans="1:4" ht="20.25" customHeight="1" x14ac:dyDescent="0.2">
      <c r="A31" s="128" t="str">
        <f>data!C71</f>
        <v xml:space="preserve">Did you have a say in what kind of services you get? </v>
      </c>
      <c r="B31" s="128"/>
      <c r="C31" s="115">
        <f>data!D71</f>
        <v>0.77197578050000004</v>
      </c>
      <c r="D31" s="115">
        <f>data!I28</f>
        <v>0.88280500429999997</v>
      </c>
    </row>
    <row r="32" spans="1:4" ht="20.25" customHeight="1" x14ac:dyDescent="0.2">
      <c r="A32" s="128" t="str">
        <f>data!C72</f>
        <v xml:space="preserve">Did you help make plans and set goals about services? </v>
      </c>
      <c r="B32" s="128"/>
      <c r="C32" s="115">
        <f>data!D72</f>
        <v>0.74008619850000001</v>
      </c>
      <c r="D32" s="115">
        <f>data!I29</f>
        <v>0.89727671959999999</v>
      </c>
    </row>
    <row r="33" spans="1:7" ht="11.25" customHeight="1" x14ac:dyDescent="0.2">
      <c r="C33" s="84"/>
      <c r="D33" s="84"/>
      <c r="E33" s="43" t="s">
        <v>118</v>
      </c>
      <c r="F33" s="25"/>
      <c r="G33" s="22" t="s">
        <v>119</v>
      </c>
    </row>
    <row r="34" spans="1:7" ht="11.25" customHeight="1" x14ac:dyDescent="0.2">
      <c r="C34" s="105"/>
      <c r="D34" s="105"/>
      <c r="E34" s="22"/>
      <c r="F34" s="26"/>
      <c r="G34" s="22" t="s">
        <v>121</v>
      </c>
    </row>
    <row r="35" spans="1:7" ht="11.25" customHeight="1" x14ac:dyDescent="0.2">
      <c r="A35" s="23" t="s">
        <v>120</v>
      </c>
      <c r="B35" s="105" t="s">
        <v>237</v>
      </c>
      <c r="C35" s="105"/>
      <c r="D35" s="105"/>
      <c r="E35" s="22"/>
      <c r="F35" s="27"/>
      <c r="G35" s="22" t="s">
        <v>122</v>
      </c>
    </row>
    <row r="36" spans="1:7" ht="12.75" customHeight="1" x14ac:dyDescent="0.2">
      <c r="B36" s="105"/>
      <c r="C36" s="105"/>
      <c r="D36" s="105"/>
    </row>
  </sheetData>
  <mergeCells count="22">
    <mergeCell ref="A10:B10"/>
    <mergeCell ref="A9:B9"/>
    <mergeCell ref="A8:B8"/>
    <mergeCell ref="A6:B6"/>
    <mergeCell ref="A18:B18"/>
    <mergeCell ref="A16:B16"/>
    <mergeCell ref="A15:B15"/>
    <mergeCell ref="A14:B14"/>
    <mergeCell ref="A13:B13"/>
    <mergeCell ref="A11:B11"/>
    <mergeCell ref="A19:B19"/>
    <mergeCell ref="A32:B32"/>
    <mergeCell ref="A31:B31"/>
    <mergeCell ref="A29:B29"/>
    <mergeCell ref="A28:B28"/>
    <mergeCell ref="A27:B27"/>
    <mergeCell ref="A26:B26"/>
    <mergeCell ref="A24:B24"/>
    <mergeCell ref="A23:B23"/>
    <mergeCell ref="A22:B22"/>
    <mergeCell ref="A21:B21"/>
    <mergeCell ref="A20:B20"/>
  </mergeCells>
  <conditionalFormatting sqref="A1:B33 A35:B1048576">
    <cfRule type="cellIs" dxfId="23" priority="13" stopIfTrue="1" operator="between">
      <formula>0.605</formula>
      <formula>0.704999</formula>
    </cfRule>
    <cfRule type="cellIs" dxfId="22" priority="14" stopIfTrue="1" operator="between">
      <formula>0.505</formula>
      <formula>0.604999</formula>
    </cfRule>
    <cfRule type="cellIs" dxfId="21" priority="15" stopIfTrue="1" operator="between">
      <formula>0.000001</formula>
      <formula>0.504999</formula>
    </cfRule>
  </conditionalFormatting>
  <conditionalFormatting sqref="C1:D1048576">
    <cfRule type="cellIs" dxfId="20" priority="16" stopIfTrue="1" operator="between">
      <formula>0.605</formula>
      <formula>0.704999</formula>
    </cfRule>
    <cfRule type="cellIs" dxfId="19" priority="17" stopIfTrue="1" operator="between">
      <formula>0.505</formula>
      <formula>0.604999</formula>
    </cfRule>
    <cfRule type="cellIs" dxfId="18" priority="18" stopIfTrue="1" operator="between">
      <formula>0.000001</formula>
      <formula>0.504999</formula>
    </cfRule>
  </conditionalFormatting>
  <pageMargins left="0.5" right="0.3" top="0.5" bottom="0.5" header="0.25" footer="0.25"/>
  <pageSetup orientation="landscape" r:id="rId1"/>
  <headerFooter>
    <oddFooter>&amp;L&amp;"Verdana,Regular"&amp;6DSHS | Research and Data Analysis&amp;C&amp;"Verdana,Bold"&amp;8B&amp;R&amp;"Verdana,Regular"&amp;6&amp;D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zoomScaleNormal="100" workbookViewId="0"/>
  </sheetViews>
  <sheetFormatPr defaultRowHeight="14.25" x14ac:dyDescent="0.2"/>
  <cols>
    <col min="1" max="1" width="6" style="1" customWidth="1"/>
    <col min="2" max="2" width="70.85546875" style="1" customWidth="1"/>
    <col min="3" max="7" width="10" style="1" customWidth="1"/>
    <col min="8" max="16384" width="9.140625" style="1"/>
  </cols>
  <sheetData>
    <row r="1" spans="1:14" ht="18" x14ac:dyDescent="0.25">
      <c r="G1" s="53" t="s">
        <v>196</v>
      </c>
      <c r="N1" s="30"/>
    </row>
    <row r="2" spans="1:14" ht="8.25" customHeight="1" x14ac:dyDescent="0.2">
      <c r="G2" s="12"/>
    </row>
    <row r="3" spans="1:14" x14ac:dyDescent="0.2">
      <c r="G3" s="12" t="str">
        <f>data!A7</f>
        <v>Developmental Disabilities Administration • Weighted Data</v>
      </c>
      <c r="N3" s="12"/>
    </row>
    <row r="5" spans="1:14" x14ac:dyDescent="0.2">
      <c r="A5" s="21"/>
      <c r="B5" s="21"/>
      <c r="C5" s="29" t="s">
        <v>197</v>
      </c>
      <c r="D5" s="29" t="s">
        <v>10</v>
      </c>
      <c r="E5" s="29" t="s">
        <v>11</v>
      </c>
      <c r="F5" s="29" t="s">
        <v>12</v>
      </c>
      <c r="G5" s="29" t="s">
        <v>198</v>
      </c>
    </row>
    <row r="6" spans="1:14" ht="15.75" customHeight="1" x14ac:dyDescent="0.2">
      <c r="A6" s="131" t="str">
        <f>data!F1</f>
        <v>QUALITY AND HELPFULNESS</v>
      </c>
      <c r="B6" s="131"/>
      <c r="C6" s="47"/>
      <c r="D6" s="47"/>
      <c r="E6" s="47"/>
      <c r="F6" s="47"/>
      <c r="G6" s="47"/>
    </row>
    <row r="7" spans="1:14" s="82" customFormat="1" ht="2.1" customHeight="1" x14ac:dyDescent="0.2">
      <c r="A7" s="81"/>
      <c r="B7" s="81"/>
      <c r="C7" s="83"/>
      <c r="D7" s="83"/>
    </row>
    <row r="8" spans="1:14" ht="20.25" customHeight="1" x14ac:dyDescent="0.2">
      <c r="A8" s="126" t="str">
        <f>data!C13</f>
        <v xml:space="preserve">Overall, has DDA helped you? </v>
      </c>
      <c r="B8" s="126"/>
      <c r="C8" s="94">
        <f>data!D13</f>
        <v>0</v>
      </c>
      <c r="D8" s="94">
        <f>data!E13</f>
        <v>2.35515715E-2</v>
      </c>
      <c r="E8" s="94">
        <f>data!F13</f>
        <v>5.40392435E-2</v>
      </c>
      <c r="F8" s="94">
        <f>data!G13</f>
        <v>0.51163537059999997</v>
      </c>
      <c r="G8" s="94">
        <f>data!H13</f>
        <v>0.41077381439999999</v>
      </c>
    </row>
    <row r="9" spans="1:14" ht="20.25" customHeight="1" x14ac:dyDescent="0.2">
      <c r="A9" s="126" t="str">
        <f>data!C14</f>
        <v xml:space="preserve">Does DDA do good work? </v>
      </c>
      <c r="B9" s="126"/>
      <c r="C9" s="94">
        <f>data!D14</f>
        <v>0</v>
      </c>
      <c r="D9" s="94">
        <f>data!E14</f>
        <v>3.9444487299999997E-2</v>
      </c>
      <c r="E9" s="94">
        <f>data!F14</f>
        <v>5.6651131100000002E-2</v>
      </c>
      <c r="F9" s="94">
        <f>data!G14</f>
        <v>0.61445774050000002</v>
      </c>
      <c r="G9" s="94">
        <f>data!H14</f>
        <v>0.289446641</v>
      </c>
    </row>
    <row r="10" spans="1:14" ht="20.25" customHeight="1" x14ac:dyDescent="0.2">
      <c r="A10" s="126" t="str">
        <f>data!C15</f>
        <v xml:space="preserve">Are you satisfied with DDA services? </v>
      </c>
      <c r="B10" s="126"/>
      <c r="C10" s="94">
        <f>data!D15</f>
        <v>7.6586557999999997E-3</v>
      </c>
      <c r="D10" s="94">
        <f>data!E15</f>
        <v>4.5512157400000003E-2</v>
      </c>
      <c r="E10" s="94">
        <f>data!F15</f>
        <v>8.7090419500000002E-2</v>
      </c>
      <c r="F10" s="94">
        <f>data!G15</f>
        <v>0.57212928399999996</v>
      </c>
      <c r="G10" s="94">
        <f>data!H15</f>
        <v>0.28760948330000002</v>
      </c>
    </row>
    <row r="11" spans="1:14" ht="15.75" customHeight="1" x14ac:dyDescent="0.2">
      <c r="A11" s="131" t="str">
        <f>data!F2</f>
        <v>STAFF</v>
      </c>
      <c r="B11" s="131"/>
      <c r="C11" s="95"/>
      <c r="D11" s="95"/>
      <c r="E11" s="95"/>
      <c r="F11" s="95"/>
      <c r="G11" s="95"/>
    </row>
    <row r="12" spans="1:14" s="82" customFormat="1" ht="2.1" customHeight="1" x14ac:dyDescent="0.2">
      <c r="A12" s="81"/>
      <c r="B12" s="81"/>
      <c r="C12" s="83"/>
      <c r="D12" s="83"/>
    </row>
    <row r="13" spans="1:14" ht="20.25" customHeight="1" x14ac:dyDescent="0.2">
      <c r="A13" s="126" t="str">
        <f>data!C16</f>
        <v xml:space="preserve">Did staff who helped you treat you with courtesy and respect? </v>
      </c>
      <c r="B13" s="126"/>
      <c r="C13" s="94">
        <f>data!D16</f>
        <v>0</v>
      </c>
      <c r="D13" s="94">
        <f>data!E16</f>
        <v>1.60248687E-2</v>
      </c>
      <c r="E13" s="94">
        <f>data!F16</f>
        <v>1.29336942E-2</v>
      </c>
      <c r="F13" s="94">
        <f>data!G16</f>
        <v>0.65444587990000003</v>
      </c>
      <c r="G13" s="94">
        <f>data!H16</f>
        <v>0.31659555719999999</v>
      </c>
    </row>
    <row r="14" spans="1:14" ht="20.25" customHeight="1" x14ac:dyDescent="0.2">
      <c r="A14" s="126" t="str">
        <f>data!C17</f>
        <v xml:space="preserve">Did staff who helped you listen to what you had to say? </v>
      </c>
      <c r="B14" s="126"/>
      <c r="C14" s="94">
        <f>data!D17</f>
        <v>0</v>
      </c>
      <c r="D14" s="94">
        <f>data!E17</f>
        <v>2.7287280899999999E-2</v>
      </c>
      <c r="E14" s="94">
        <f>data!F17</f>
        <v>3.97719801E-2</v>
      </c>
      <c r="F14" s="94">
        <f>data!G17</f>
        <v>0.67779717279999996</v>
      </c>
      <c r="G14" s="94">
        <f>data!H17</f>
        <v>0.25514356630000001</v>
      </c>
    </row>
    <row r="15" spans="1:14" ht="20.25" customHeight="1" x14ac:dyDescent="0.2">
      <c r="A15" s="126" t="str">
        <f>data!C18</f>
        <v xml:space="preserve">Did staff who helped you understand your needs? </v>
      </c>
      <c r="B15" s="126"/>
      <c r="C15" s="94">
        <f>data!D18</f>
        <v>0</v>
      </c>
      <c r="D15" s="94">
        <f>data!E18</f>
        <v>4.2441902300000001E-2</v>
      </c>
      <c r="E15" s="94">
        <f>data!F18</f>
        <v>7.7921196100000006E-2</v>
      </c>
      <c r="F15" s="94">
        <f>data!G18</f>
        <v>0.68896195189999998</v>
      </c>
      <c r="G15" s="94">
        <f>data!H18</f>
        <v>0.19067494979999999</v>
      </c>
    </row>
    <row r="16" spans="1:14" ht="15.75" customHeight="1" x14ac:dyDescent="0.2">
      <c r="A16" s="131" t="str">
        <f>data!F3</f>
        <v>ACCESS AND PROCESSES</v>
      </c>
      <c r="B16" s="131"/>
      <c r="C16" s="95"/>
      <c r="D16" s="95"/>
      <c r="E16" s="95"/>
      <c r="F16" s="95"/>
      <c r="G16" s="95"/>
    </row>
    <row r="17" spans="1:7" s="82" customFormat="1" ht="2.1" customHeight="1" x14ac:dyDescent="0.2">
      <c r="A17" s="81"/>
      <c r="B17" s="81"/>
      <c r="C17" s="83"/>
      <c r="D17" s="83"/>
    </row>
    <row r="18" spans="1:7" ht="20.25" customHeight="1" x14ac:dyDescent="0.2">
      <c r="A18" s="126" t="str">
        <f>data!C19</f>
        <v xml:space="preserve">Is the DDA office open at times that are good for you? </v>
      </c>
      <c r="B18" s="126"/>
      <c r="C18" s="94">
        <f>data!D19</f>
        <v>1.01435026E-2</v>
      </c>
      <c r="D18" s="94">
        <f>data!E19</f>
        <v>6.0656506800000003E-2</v>
      </c>
      <c r="E18" s="94">
        <f>data!F19</f>
        <v>2.9473519900000002E-2</v>
      </c>
      <c r="F18" s="94">
        <f>data!G19</f>
        <v>0.66715315180000001</v>
      </c>
      <c r="G18" s="94">
        <f>data!H19</f>
        <v>0.23257331880000001</v>
      </c>
    </row>
    <row r="19" spans="1:7" ht="20.25" customHeight="1" x14ac:dyDescent="0.2">
      <c r="A19" s="126" t="str">
        <f>data!C20</f>
        <v xml:space="preserve">Is it easy to get to the DDA office? </v>
      </c>
      <c r="B19" s="126"/>
      <c r="C19" s="94">
        <f>data!D20</f>
        <v>3.19385669E-2</v>
      </c>
      <c r="D19" s="94">
        <f>data!E20</f>
        <v>9.1829349099999999E-2</v>
      </c>
      <c r="E19" s="94">
        <f>data!F20</f>
        <v>7.6480508000000003E-2</v>
      </c>
      <c r="F19" s="94">
        <f>data!G20</f>
        <v>0.45043152199999997</v>
      </c>
      <c r="G19" s="94">
        <f>data!H20</f>
        <v>0.34932005399999999</v>
      </c>
    </row>
    <row r="20" spans="1:7" ht="20.25" customHeight="1" x14ac:dyDescent="0.2">
      <c r="A20" s="126" t="str">
        <f>data!C21</f>
        <v xml:space="preserve">Is it easy to get services from DDA? </v>
      </c>
      <c r="B20" s="126"/>
      <c r="C20" s="94">
        <f>data!D21</f>
        <v>8.2066404999999992E-3</v>
      </c>
      <c r="D20" s="94">
        <f>data!E21</f>
        <v>8.5783823999999995E-2</v>
      </c>
      <c r="E20" s="94">
        <f>data!F21</f>
        <v>6.8903225900000004E-2</v>
      </c>
      <c r="F20" s="94">
        <f>data!G21</f>
        <v>0.6130873537</v>
      </c>
      <c r="G20" s="94">
        <f>data!H21</f>
        <v>0.22401895590000001</v>
      </c>
    </row>
    <row r="21" spans="1:7" ht="20.25" customHeight="1" x14ac:dyDescent="0.2">
      <c r="A21" s="126" t="str">
        <f>data!C22</f>
        <v xml:space="preserve">Did you get services as quickly as you needed? </v>
      </c>
      <c r="B21" s="126"/>
      <c r="C21" s="94">
        <f>data!D22</f>
        <v>2.6491632E-3</v>
      </c>
      <c r="D21" s="94">
        <f>data!E22</f>
        <v>0.1295473804</v>
      </c>
      <c r="E21" s="94">
        <f>data!F22</f>
        <v>7.7741527599999999E-2</v>
      </c>
      <c r="F21" s="94">
        <f>data!G22</f>
        <v>0.57403309609999997</v>
      </c>
      <c r="G21" s="94">
        <f>data!H22</f>
        <v>0.21602883279999999</v>
      </c>
    </row>
    <row r="22" spans="1:7" ht="20.25" customHeight="1" x14ac:dyDescent="0.2">
      <c r="A22" s="126" t="str">
        <f>data!C23</f>
        <v xml:space="preserve">When you call DDA, is it easy to get to a live person when you need to? </v>
      </c>
      <c r="B22" s="126"/>
      <c r="C22" s="94">
        <f>data!D23</f>
        <v>1.82212343E-2</v>
      </c>
      <c r="D22" s="94">
        <f>data!E23</f>
        <v>0.1725102419</v>
      </c>
      <c r="E22" s="94">
        <f>data!F23</f>
        <v>0.16597515539999999</v>
      </c>
      <c r="F22" s="94">
        <f>data!G23</f>
        <v>0.54698121330000005</v>
      </c>
      <c r="G22" s="94">
        <f>data!H23</f>
        <v>9.6312154999999997E-2</v>
      </c>
    </row>
    <row r="23" spans="1:7" ht="20.25" customHeight="1" x14ac:dyDescent="0.2">
      <c r="A23" s="126" t="str">
        <f>data!C24</f>
        <v xml:space="preserve">Did DDA staff return your calls within 24 hours? </v>
      </c>
      <c r="B23" s="126"/>
      <c r="C23" s="94">
        <f>data!D24</f>
        <v>0</v>
      </c>
      <c r="D23" s="94">
        <f>data!E24</f>
        <v>9.5908947999999994E-2</v>
      </c>
      <c r="E23" s="94">
        <f>data!F24</f>
        <v>0.1349532631</v>
      </c>
      <c r="F23" s="94">
        <f>data!G24</f>
        <v>0.5343583864</v>
      </c>
      <c r="G23" s="94">
        <f>data!H24</f>
        <v>0.23477940259999999</v>
      </c>
    </row>
    <row r="24" spans="1:7" ht="15.75" customHeight="1" x14ac:dyDescent="0.2">
      <c r="A24" s="131" t="str">
        <f>data!F4</f>
        <v>INFORMATION</v>
      </c>
      <c r="B24" s="131"/>
      <c r="C24" s="95"/>
      <c r="D24" s="95"/>
      <c r="E24" s="95"/>
      <c r="F24" s="95"/>
      <c r="G24" s="95"/>
    </row>
    <row r="25" spans="1:7" s="82" customFormat="1" ht="2.1" customHeight="1" x14ac:dyDescent="0.2">
      <c r="A25" s="81"/>
      <c r="B25" s="81"/>
      <c r="C25" s="83"/>
      <c r="D25" s="83"/>
    </row>
    <row r="26" spans="1:7" ht="20.25" customHeight="1" x14ac:dyDescent="0.2">
      <c r="A26" s="126" t="str">
        <f>data!C25</f>
        <v xml:space="preserve">Do you know what DDA services there are for you? </v>
      </c>
      <c r="B26" s="126"/>
      <c r="C26" s="94">
        <f>data!D25</f>
        <v>0</v>
      </c>
      <c r="D26" s="94">
        <f>data!E25</f>
        <v>0.147529139</v>
      </c>
      <c r="E26" s="94">
        <f>data!F25</f>
        <v>0.13833703480000001</v>
      </c>
      <c r="F26" s="94">
        <f>data!G25</f>
        <v>0.600643539</v>
      </c>
      <c r="G26" s="94">
        <f>data!H25</f>
        <v>0.1134902872</v>
      </c>
    </row>
    <row r="27" spans="1:7" ht="20.25" customHeight="1" x14ac:dyDescent="0.2">
      <c r="A27" s="126" t="str">
        <f>data!C26</f>
        <v xml:space="preserve">Did DDA staff explain things clearly? </v>
      </c>
      <c r="B27" s="126"/>
      <c r="C27" s="94">
        <f>data!D26</f>
        <v>7.7267272000000001E-3</v>
      </c>
      <c r="D27" s="94">
        <f>data!E26</f>
        <v>4.8102524000000001E-2</v>
      </c>
      <c r="E27" s="94">
        <f>data!F26</f>
        <v>6.6724255100000004E-2</v>
      </c>
      <c r="F27" s="94">
        <f>data!G26</f>
        <v>0.63892931139999998</v>
      </c>
      <c r="G27" s="94">
        <f>data!H26</f>
        <v>0.2385171824</v>
      </c>
    </row>
    <row r="28" spans="1:7" ht="20.25" customHeight="1" x14ac:dyDescent="0.2">
      <c r="A28" s="126" t="str">
        <f>data!C27</f>
        <v xml:space="preserve">Was it easy to get the information you needed about services? </v>
      </c>
      <c r="B28" s="126"/>
      <c r="C28" s="94">
        <f>data!D27</f>
        <v>2.3808560499999999E-2</v>
      </c>
      <c r="D28" s="94">
        <f>data!E27</f>
        <v>0.1601230968</v>
      </c>
      <c r="E28" s="94">
        <f>data!F27</f>
        <v>8.1404911999999996E-2</v>
      </c>
      <c r="F28" s="94">
        <f>data!G27</f>
        <v>0.5713308332</v>
      </c>
      <c r="G28" s="94">
        <f>data!H27</f>
        <v>0.16333259750000001</v>
      </c>
    </row>
    <row r="29" spans="1:7" ht="15.75" customHeight="1" x14ac:dyDescent="0.2">
      <c r="A29" s="131" t="str">
        <f>data!F5</f>
        <v>CLIENT INVOLVEMENT</v>
      </c>
      <c r="B29" s="131"/>
      <c r="C29" s="95"/>
      <c r="D29" s="95"/>
      <c r="E29" s="95"/>
      <c r="F29" s="95"/>
      <c r="G29" s="95"/>
    </row>
    <row r="30" spans="1:7" s="82" customFormat="1" ht="2.1" customHeight="1" x14ac:dyDescent="0.2">
      <c r="A30" s="81"/>
      <c r="B30" s="81"/>
      <c r="C30" s="83"/>
      <c r="D30" s="83"/>
    </row>
    <row r="31" spans="1:7" ht="20.25" customHeight="1" x14ac:dyDescent="0.2">
      <c r="A31" s="126" t="str">
        <f>data!C28</f>
        <v xml:space="preserve">Did you have a say in what kind of services you get? </v>
      </c>
      <c r="B31" s="126"/>
      <c r="C31" s="94">
        <f>data!D28</f>
        <v>1.89771369E-2</v>
      </c>
      <c r="D31" s="94">
        <f>data!E28</f>
        <v>7.2743540199999998E-2</v>
      </c>
      <c r="E31" s="94">
        <f>data!F28</f>
        <v>2.54743186E-2</v>
      </c>
      <c r="F31" s="94">
        <f>data!G28</f>
        <v>0.64261901330000004</v>
      </c>
      <c r="G31" s="94">
        <f>data!H28</f>
        <v>0.24018599099999999</v>
      </c>
    </row>
    <row r="32" spans="1:7" ht="20.25" customHeight="1" x14ac:dyDescent="0.2">
      <c r="A32" s="126" t="str">
        <f>data!C29</f>
        <v xml:space="preserve">Did you help make plans and set goals about DDA services? </v>
      </c>
      <c r="B32" s="126"/>
      <c r="C32" s="94">
        <f>data!D29</f>
        <v>1.10066846E-2</v>
      </c>
      <c r="D32" s="94">
        <f>data!E29</f>
        <v>6.6126487799999994E-2</v>
      </c>
      <c r="E32" s="94">
        <f>data!F29</f>
        <v>2.5590108E-2</v>
      </c>
      <c r="F32" s="94">
        <f>data!G29</f>
        <v>0.65352573520000001</v>
      </c>
      <c r="G32" s="94">
        <f>data!H29</f>
        <v>0.24375098440000001</v>
      </c>
    </row>
    <row r="33" spans="1:7" ht="9" customHeight="1" x14ac:dyDescent="0.2"/>
    <row r="34" spans="1:7" ht="20.25" customHeight="1" x14ac:dyDescent="0.2">
      <c r="A34" s="23"/>
      <c r="B34" s="130"/>
      <c r="C34" s="130"/>
      <c r="D34" s="130"/>
      <c r="E34" s="130"/>
      <c r="F34" s="130"/>
      <c r="G34" s="130"/>
    </row>
  </sheetData>
  <mergeCells count="23">
    <mergeCell ref="A32:B32"/>
    <mergeCell ref="A24:B24"/>
    <mergeCell ref="A26:B26"/>
    <mergeCell ref="A27:B27"/>
    <mergeCell ref="A28:B28"/>
    <mergeCell ref="A29:B29"/>
    <mergeCell ref="A31:B31"/>
    <mergeCell ref="A23:B23"/>
    <mergeCell ref="B34:G34"/>
    <mergeCell ref="A6:B6"/>
    <mergeCell ref="A8:B8"/>
    <mergeCell ref="A9:B9"/>
    <mergeCell ref="A10:B10"/>
    <mergeCell ref="A11:B11"/>
    <mergeCell ref="A13:B13"/>
    <mergeCell ref="A14:B14"/>
    <mergeCell ref="A15:B15"/>
    <mergeCell ref="A16:B16"/>
    <mergeCell ref="A18:B18"/>
    <mergeCell ref="A19:B19"/>
    <mergeCell ref="A21:B21"/>
    <mergeCell ref="A20:B20"/>
    <mergeCell ref="A22:B22"/>
  </mergeCells>
  <conditionalFormatting sqref="A7:D7">
    <cfRule type="cellIs" dxfId="17" priority="13" stopIfTrue="1" operator="between">
      <formula>0.605</formula>
      <formula>0.704999</formula>
    </cfRule>
    <cfRule type="cellIs" dxfId="16" priority="14" stopIfTrue="1" operator="between">
      <formula>0.505</formula>
      <formula>0.604999</formula>
    </cfRule>
    <cfRule type="cellIs" dxfId="15" priority="15" stopIfTrue="1" operator="between">
      <formula>0.000001</formula>
      <formula>0.504999</formula>
    </cfRule>
  </conditionalFormatting>
  <conditionalFormatting sqref="A30:D30">
    <cfRule type="cellIs" dxfId="14" priority="10" stopIfTrue="1" operator="between">
      <formula>0.605</formula>
      <formula>0.704999</formula>
    </cfRule>
    <cfRule type="cellIs" dxfId="13" priority="11" stopIfTrue="1" operator="between">
      <formula>0.505</formula>
      <formula>0.604999</formula>
    </cfRule>
    <cfRule type="cellIs" dxfId="12" priority="12" stopIfTrue="1" operator="between">
      <formula>0.000001</formula>
      <formula>0.504999</formula>
    </cfRule>
  </conditionalFormatting>
  <conditionalFormatting sqref="A25:D25">
    <cfRule type="cellIs" dxfId="11" priority="7" stopIfTrue="1" operator="between">
      <formula>0.605</formula>
      <formula>0.704999</formula>
    </cfRule>
    <cfRule type="cellIs" dxfId="10" priority="8" stopIfTrue="1" operator="between">
      <formula>0.505</formula>
      <formula>0.604999</formula>
    </cfRule>
    <cfRule type="cellIs" dxfId="9" priority="9" stopIfTrue="1" operator="between">
      <formula>0.000001</formula>
      <formula>0.504999</formula>
    </cfRule>
  </conditionalFormatting>
  <conditionalFormatting sqref="A17:D17">
    <cfRule type="cellIs" dxfId="8" priority="4" stopIfTrue="1" operator="between">
      <formula>0.605</formula>
      <formula>0.704999</formula>
    </cfRule>
    <cfRule type="cellIs" dxfId="7" priority="5" stopIfTrue="1" operator="between">
      <formula>0.505</formula>
      <formula>0.604999</formula>
    </cfRule>
    <cfRule type="cellIs" dxfId="6" priority="6" stopIfTrue="1" operator="between">
      <formula>0.000001</formula>
      <formula>0.504999</formula>
    </cfRule>
  </conditionalFormatting>
  <conditionalFormatting sqref="A12:D12">
    <cfRule type="cellIs" dxfId="5" priority="1" stopIfTrue="1" operator="between">
      <formula>0.605</formula>
      <formula>0.704999</formula>
    </cfRule>
    <cfRule type="cellIs" dxfId="4" priority="2" stopIfTrue="1" operator="between">
      <formula>0.505</formula>
      <formula>0.604999</formula>
    </cfRule>
    <cfRule type="cellIs" dxfId="3" priority="3" stopIfTrue="1" operator="between">
      <formula>0.000001</formula>
      <formula>0.504999</formula>
    </cfRule>
  </conditionalFormatting>
  <pageMargins left="0.5" right="0.3" top="0.5" bottom="0.5" header="0.25" footer="0.25"/>
  <pageSetup orientation="landscape" r:id="rId1"/>
  <headerFooter>
    <oddFooter>&amp;L&amp;"Verdana,Regular"&amp;6DSHS | Research and Data Analysis&amp;C&amp;"Verdana,Bold"&amp;8C&amp;R&amp;"Verdana,Regular"&amp;6&amp;D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zoomScaleNormal="100" workbookViewId="0"/>
  </sheetViews>
  <sheetFormatPr defaultRowHeight="14.25" x14ac:dyDescent="0.2"/>
  <cols>
    <col min="1" max="1" width="6" style="1" customWidth="1"/>
    <col min="2" max="2" width="48.42578125" style="1" customWidth="1"/>
    <col min="3" max="12" width="6" style="1" customWidth="1"/>
    <col min="13" max="13" width="1.42578125" style="1" customWidth="1"/>
    <col min="14" max="14" width="6" style="1" customWidth="1"/>
    <col min="15" max="15" width="2.42578125" style="1" customWidth="1"/>
    <col min="16" max="16" width="1.42578125" style="1" customWidth="1"/>
    <col min="17" max="17" width="6" style="1" customWidth="1"/>
    <col min="18" max="18" width="1.5703125" style="1" customWidth="1"/>
    <col min="19" max="16384" width="9.140625" style="1"/>
  </cols>
  <sheetData>
    <row r="1" spans="1:18" ht="18" x14ac:dyDescent="0.25">
      <c r="G1" s="50"/>
      <c r="H1" s="50"/>
      <c r="I1" s="50"/>
      <c r="J1" s="50"/>
      <c r="K1" s="50"/>
      <c r="R1" s="30" t="s">
        <v>199</v>
      </c>
    </row>
    <row r="2" spans="1:18" ht="8.25" customHeight="1" x14ac:dyDescent="0.2">
      <c r="G2" s="12"/>
      <c r="H2" s="12"/>
      <c r="I2" s="12"/>
      <c r="J2" s="12"/>
      <c r="K2" s="12"/>
    </row>
    <row r="3" spans="1:18" x14ac:dyDescent="0.2">
      <c r="G3" s="12"/>
      <c r="H3" s="12"/>
      <c r="I3" s="12"/>
      <c r="J3" s="12"/>
      <c r="K3" s="12"/>
      <c r="R3" s="12" t="str">
        <f>data!A7</f>
        <v>Developmental Disabilities Administration • Weighted Data</v>
      </c>
    </row>
    <row r="5" spans="1:18" ht="23.25" customHeight="1" x14ac:dyDescent="0.2">
      <c r="A5" s="21"/>
      <c r="B5" s="21"/>
      <c r="C5" s="21">
        <v>2001</v>
      </c>
      <c r="D5" s="21">
        <v>2002</v>
      </c>
      <c r="E5" s="21">
        <v>2003</v>
      </c>
      <c r="F5" s="21">
        <v>2005</v>
      </c>
      <c r="G5" s="21">
        <v>2007</v>
      </c>
      <c r="H5" s="21">
        <v>2009</v>
      </c>
      <c r="I5" s="21">
        <v>2011</v>
      </c>
      <c r="J5" s="21">
        <v>2013</v>
      </c>
      <c r="K5" s="21">
        <v>2015</v>
      </c>
      <c r="L5" s="21">
        <v>2017</v>
      </c>
      <c r="M5" s="21"/>
      <c r="N5" s="132" t="s">
        <v>258</v>
      </c>
      <c r="O5" s="132"/>
      <c r="P5" s="21"/>
      <c r="Q5" s="132" t="s">
        <v>259</v>
      </c>
      <c r="R5" s="132"/>
    </row>
    <row r="6" spans="1:18" ht="15.75" customHeight="1" x14ac:dyDescent="0.2">
      <c r="A6" s="131" t="str">
        <f>data!F1</f>
        <v>QUALITY AND HELPFULNESS</v>
      </c>
      <c r="B6" s="131"/>
      <c r="C6" s="47"/>
      <c r="D6" s="47"/>
      <c r="E6" s="47"/>
      <c r="F6" s="47"/>
      <c r="G6" s="47"/>
      <c r="H6" s="47"/>
      <c r="I6" s="47"/>
      <c r="J6" s="47"/>
      <c r="K6" s="47"/>
      <c r="L6" s="47"/>
      <c r="M6" s="49"/>
      <c r="N6" s="45"/>
      <c r="O6" s="45"/>
      <c r="P6" s="49"/>
      <c r="Q6" s="45"/>
      <c r="R6" s="45"/>
    </row>
    <row r="7" spans="1:18" s="82" customFormat="1" ht="2.1" customHeight="1" x14ac:dyDescent="0.2">
      <c r="A7" s="96"/>
      <c r="B7" s="96"/>
      <c r="C7" s="89"/>
      <c r="D7" s="89"/>
      <c r="E7" s="89"/>
      <c r="F7" s="89"/>
      <c r="G7" s="89"/>
      <c r="H7" s="89"/>
      <c r="I7" s="89"/>
      <c r="J7" s="89"/>
      <c r="K7" s="89"/>
      <c r="L7" s="89"/>
      <c r="M7" s="88"/>
      <c r="N7" s="88"/>
      <c r="O7" s="88"/>
      <c r="P7" s="88"/>
      <c r="Q7" s="88"/>
      <c r="R7" s="88"/>
    </row>
    <row r="8" spans="1:18" ht="17.45" customHeight="1" x14ac:dyDescent="0.2">
      <c r="A8" s="126" t="str">
        <f>data!C13</f>
        <v xml:space="preserve">Overall, has DDA helped you? </v>
      </c>
      <c r="B8" s="126"/>
      <c r="C8" s="46">
        <f>data!X34</f>
        <v>0.93352219420000004</v>
      </c>
      <c r="D8" s="46">
        <f>data!Y34</f>
        <v>0.88193938549999995</v>
      </c>
      <c r="E8" s="46">
        <f>data!Z34</f>
        <v>0.86155433260000003</v>
      </c>
      <c r="F8" s="46">
        <f>data!AA34</f>
        <v>0.8085361029</v>
      </c>
      <c r="G8" s="46">
        <f>data!AB34</f>
        <v>0.84481449310000001</v>
      </c>
      <c r="H8" s="46">
        <f>data!AC34</f>
        <v>0.84083234340000002</v>
      </c>
      <c r="I8" s="46">
        <f>data!AD34</f>
        <v>0.86602137909999999</v>
      </c>
      <c r="J8" s="46">
        <f>data!AE34</f>
        <v>0.95622115880000003</v>
      </c>
      <c r="K8" s="46">
        <f>data!AF34</f>
        <v>0.88970363740000002</v>
      </c>
      <c r="L8" s="46">
        <f>data!I13</f>
        <v>0.92240918500000002</v>
      </c>
      <c r="M8" s="104"/>
      <c r="N8" s="46">
        <f>L8-C8</f>
        <v>-1.1113009200000024E-2</v>
      </c>
      <c r="O8" s="49" t="str">
        <f>IF(data!O34&lt;0.05,"*"," ")</f>
        <v xml:space="preserve"> </v>
      </c>
      <c r="P8" s="49"/>
      <c r="Q8" s="46">
        <f>L8-K8</f>
        <v>3.2705547599999996E-2</v>
      </c>
      <c r="R8" s="49" t="str">
        <f>IF(data!S34&lt;0.05,"*"," ")</f>
        <v xml:space="preserve"> </v>
      </c>
    </row>
    <row r="9" spans="1:18" ht="17.45" customHeight="1" x14ac:dyDescent="0.2">
      <c r="A9" s="126" t="str">
        <f>data!C14</f>
        <v xml:space="preserve">Does DDA do good work? </v>
      </c>
      <c r="B9" s="126"/>
      <c r="C9" s="46">
        <f>data!X35</f>
        <v>0.81802390300000005</v>
      </c>
      <c r="D9" s="46">
        <f>data!Y35</f>
        <v>0.88955071620000004</v>
      </c>
      <c r="E9" s="46">
        <f>data!Z35</f>
        <v>0.89517469999999999</v>
      </c>
      <c r="F9" s="46">
        <f>data!AA35</f>
        <v>0.85457225680000004</v>
      </c>
      <c r="G9" s="46">
        <f>data!AB35</f>
        <v>0.87712196389999997</v>
      </c>
      <c r="H9" s="46">
        <f>data!AC35</f>
        <v>0.84244509050000005</v>
      </c>
      <c r="I9" s="46">
        <f>data!AD35</f>
        <v>0.93423244699999997</v>
      </c>
      <c r="J9" s="46">
        <f>data!AE35</f>
        <v>0.95911308709999998</v>
      </c>
      <c r="K9" s="46">
        <f>data!AF35</f>
        <v>0.8816148278</v>
      </c>
      <c r="L9" s="46">
        <f>data!I14</f>
        <v>0.90390438159999997</v>
      </c>
      <c r="M9" s="104"/>
      <c r="N9" s="46">
        <f>L9-C9</f>
        <v>8.5880478599999921E-2</v>
      </c>
      <c r="O9" s="49" t="str">
        <f>IF(data!O35&lt;0.05,"*"," ")</f>
        <v xml:space="preserve"> </v>
      </c>
      <c r="P9" s="49"/>
      <c r="Q9" s="46">
        <f>L9-K9</f>
        <v>2.2289553799999973E-2</v>
      </c>
      <c r="R9" s="49" t="str">
        <f>IF(data!S35&lt;0.05,"*"," ")</f>
        <v xml:space="preserve"> </v>
      </c>
    </row>
    <row r="10" spans="1:18" ht="17.45" customHeight="1" x14ac:dyDescent="0.2">
      <c r="A10" s="126" t="str">
        <f>data!C15</f>
        <v xml:space="preserve">Are you satisfied with DDA services? </v>
      </c>
      <c r="B10" s="126"/>
      <c r="C10" s="46">
        <f>data!X36</f>
        <v>0.86243238820000001</v>
      </c>
      <c r="D10" s="46">
        <f>data!Y36</f>
        <v>0.80892021970000005</v>
      </c>
      <c r="E10" s="46">
        <f>data!Z36</f>
        <v>0.81356987579999995</v>
      </c>
      <c r="F10" s="46">
        <f>data!AA36</f>
        <v>0.74142656169999999</v>
      </c>
      <c r="G10" s="46">
        <f>data!AB36</f>
        <v>0.78141727260000005</v>
      </c>
      <c r="H10" s="46">
        <f>data!AC36</f>
        <v>0.69894471170000005</v>
      </c>
      <c r="I10" s="46">
        <f>data!AD36</f>
        <v>0.78993387250000002</v>
      </c>
      <c r="J10" s="46">
        <f>data!AE36</f>
        <v>0.8734635288</v>
      </c>
      <c r="K10" s="46">
        <f>data!AF36</f>
        <v>0.76680444879999998</v>
      </c>
      <c r="L10" s="46">
        <f>data!I15</f>
        <v>0.85973876729999998</v>
      </c>
      <c r="M10" s="104"/>
      <c r="N10" s="46">
        <f>L10-C10</f>
        <v>-2.6936209000000266E-3</v>
      </c>
      <c r="O10" s="49" t="str">
        <f>IF(data!O36&lt;0.05,"*"," ")</f>
        <v xml:space="preserve"> </v>
      </c>
      <c r="P10" s="49"/>
      <c r="Q10" s="46">
        <f>L10-K10</f>
        <v>9.2934318500000002E-2</v>
      </c>
      <c r="R10" s="49" t="str">
        <f>IF(data!S36&lt;0.05,"*"," ")</f>
        <v xml:space="preserve"> </v>
      </c>
    </row>
    <row r="11" spans="1:18" ht="15.75" customHeight="1" x14ac:dyDescent="0.2">
      <c r="A11" s="131" t="str">
        <f>data!F2</f>
        <v>STAFF</v>
      </c>
      <c r="B11" s="131"/>
      <c r="C11" s="48"/>
      <c r="D11" s="48"/>
      <c r="E11" s="48"/>
      <c r="F11" s="48"/>
      <c r="G11" s="48"/>
      <c r="H11" s="48"/>
      <c r="I11" s="48"/>
      <c r="J11" s="48"/>
      <c r="K11" s="48"/>
      <c r="L11" s="48"/>
      <c r="M11" s="104"/>
      <c r="N11" s="75"/>
      <c r="O11" s="45"/>
      <c r="P11" s="49"/>
      <c r="Q11" s="75"/>
      <c r="R11" s="45"/>
    </row>
    <row r="12" spans="1:18" s="82" customFormat="1" ht="2.1" customHeight="1" x14ac:dyDescent="0.2">
      <c r="A12" s="96"/>
      <c r="B12" s="96"/>
      <c r="C12" s="85"/>
      <c r="D12" s="85"/>
      <c r="E12" s="85"/>
      <c r="F12" s="85"/>
      <c r="G12" s="85"/>
      <c r="H12" s="85"/>
      <c r="I12" s="85"/>
      <c r="J12" s="85"/>
      <c r="K12" s="85"/>
      <c r="L12" s="85"/>
      <c r="M12" s="86"/>
      <c r="N12" s="87"/>
      <c r="O12" s="88"/>
      <c r="P12" s="88"/>
      <c r="Q12" s="87"/>
      <c r="R12" s="88"/>
    </row>
    <row r="13" spans="1:18" ht="23.45" customHeight="1" x14ac:dyDescent="0.2">
      <c r="A13" s="126" t="str">
        <f>data!C16</f>
        <v xml:space="preserve">Did staff who helped you treat you with courtesy and respect? </v>
      </c>
      <c r="B13" s="126"/>
      <c r="C13" s="46">
        <f>data!X37</f>
        <v>0.95416293080000003</v>
      </c>
      <c r="D13" s="46">
        <f>data!Y37</f>
        <v>0.9498555957</v>
      </c>
      <c r="E13" s="46">
        <f>data!Z37</f>
        <v>0.94428964380000002</v>
      </c>
      <c r="F13" s="46">
        <f>data!AA37</f>
        <v>0.93088308750000004</v>
      </c>
      <c r="G13" s="46">
        <f>data!AB37</f>
        <v>0.95256761349999997</v>
      </c>
      <c r="H13" s="46">
        <f>data!AC37</f>
        <v>0.9471475694</v>
      </c>
      <c r="I13" s="46">
        <f>data!AD37</f>
        <v>0.98406926709999998</v>
      </c>
      <c r="J13" s="46">
        <f>data!AE37</f>
        <v>0.97322417419999996</v>
      </c>
      <c r="K13" s="46">
        <f>data!AF37</f>
        <v>0.98141472569999999</v>
      </c>
      <c r="L13" s="46">
        <f>data!I16</f>
        <v>0.97104143710000002</v>
      </c>
      <c r="M13" s="104"/>
      <c r="N13" s="46">
        <f>L13-C13</f>
        <v>1.6878506299999985E-2</v>
      </c>
      <c r="O13" s="49" t="str">
        <f>IF(data!O37&lt;0.05,"*"," ")</f>
        <v xml:space="preserve"> </v>
      </c>
      <c r="P13" s="49"/>
      <c r="Q13" s="46">
        <f>L13-K13</f>
        <v>-1.0373288599999975E-2</v>
      </c>
      <c r="R13" s="49" t="str">
        <f>IF(data!S37&lt;0.05,"*"," ")</f>
        <v xml:space="preserve"> </v>
      </c>
    </row>
    <row r="14" spans="1:18" ht="23.45" customHeight="1" x14ac:dyDescent="0.2">
      <c r="A14" s="126" t="str">
        <f>data!C17</f>
        <v xml:space="preserve">Did staff who helped you listen to what you had to say? </v>
      </c>
      <c r="B14" s="126"/>
      <c r="C14" s="46">
        <f>data!X38</f>
        <v>0.92496713200000003</v>
      </c>
      <c r="D14" s="46">
        <f>data!Y38</f>
        <v>0.97988061900000001</v>
      </c>
      <c r="E14" s="46">
        <f>data!Z38</f>
        <v>0.91224189300000003</v>
      </c>
      <c r="F14" s="46">
        <f>data!AA38</f>
        <v>0.91258133470000002</v>
      </c>
      <c r="G14" s="46">
        <f>data!AB38</f>
        <v>0.92237569399999997</v>
      </c>
      <c r="H14" s="46">
        <f>data!AC38</f>
        <v>0.91911058440000004</v>
      </c>
      <c r="I14" s="46">
        <f>data!AD38</f>
        <v>0.96190003040000005</v>
      </c>
      <c r="J14" s="46">
        <f>data!AE38</f>
        <v>0.97240680280000003</v>
      </c>
      <c r="K14" s="46">
        <f>data!AF38</f>
        <v>0.95408075849999996</v>
      </c>
      <c r="L14" s="46">
        <f>data!I17</f>
        <v>0.93294073899999996</v>
      </c>
      <c r="M14" s="104"/>
      <c r="N14" s="46">
        <f>L14-C14</f>
        <v>7.9736069999999382E-3</v>
      </c>
      <c r="O14" s="49" t="str">
        <f>IF(data!O38&lt;0.05,"*"," ")</f>
        <v xml:space="preserve"> </v>
      </c>
      <c r="P14" s="49"/>
      <c r="Q14" s="46">
        <f>L14-K14</f>
        <v>-2.1140019499999996E-2</v>
      </c>
      <c r="R14" s="49" t="str">
        <f>IF(data!S38&lt;0.05,"*"," ")</f>
        <v xml:space="preserve"> </v>
      </c>
    </row>
    <row r="15" spans="1:18" ht="17.45" customHeight="1" x14ac:dyDescent="0.2">
      <c r="A15" s="126" t="str">
        <f>data!C18</f>
        <v xml:space="preserve">Did staff who helped you understand your needs? </v>
      </c>
      <c r="B15" s="126"/>
      <c r="C15" s="46">
        <f>data!X39</f>
        <v>0.88431483330000005</v>
      </c>
      <c r="D15" s="46">
        <f>data!Y39</f>
        <v>0.87011608220000003</v>
      </c>
      <c r="E15" s="46">
        <f>data!Z39</f>
        <v>0.78982437279999995</v>
      </c>
      <c r="F15" s="46">
        <f>data!AA39</f>
        <v>0.85203020640000005</v>
      </c>
      <c r="G15" s="46">
        <f>data!AB39</f>
        <v>0.87775241999999998</v>
      </c>
      <c r="H15" s="46">
        <f>data!AC39</f>
        <v>0.84464644560000002</v>
      </c>
      <c r="I15" s="46">
        <f>data!AD39</f>
        <v>0.8741052641</v>
      </c>
      <c r="J15" s="46">
        <f>data!AE39</f>
        <v>0.94570934689999997</v>
      </c>
      <c r="K15" s="46">
        <f>data!AF39</f>
        <v>0.88045033279999996</v>
      </c>
      <c r="L15" s="46">
        <f>data!I18</f>
        <v>0.87963690159999997</v>
      </c>
      <c r="M15" s="104"/>
      <c r="N15" s="46">
        <f>L15-C15</f>
        <v>-4.677931700000082E-3</v>
      </c>
      <c r="O15" s="49" t="str">
        <f>IF(data!O39&lt;0.05,"*"," ")</f>
        <v xml:space="preserve"> </v>
      </c>
      <c r="P15" s="49"/>
      <c r="Q15" s="46">
        <f>L15-K15</f>
        <v>-8.1343119999999214E-4</v>
      </c>
      <c r="R15" s="49" t="str">
        <f>IF(data!S39&lt;0.05,"*"," ")</f>
        <v xml:space="preserve"> </v>
      </c>
    </row>
    <row r="16" spans="1:18" ht="15.75" customHeight="1" x14ac:dyDescent="0.2">
      <c r="A16" s="131" t="str">
        <f>data!F3</f>
        <v>ACCESS AND PROCESSES</v>
      </c>
      <c r="B16" s="131"/>
      <c r="C16" s="48"/>
      <c r="D16" s="48"/>
      <c r="E16" s="48"/>
      <c r="F16" s="48"/>
      <c r="G16" s="48"/>
      <c r="H16" s="48"/>
      <c r="I16" s="48"/>
      <c r="J16" s="48"/>
      <c r="K16" s="48"/>
      <c r="L16" s="48"/>
      <c r="M16" s="104"/>
      <c r="N16" s="75"/>
      <c r="O16" s="45"/>
      <c r="P16" s="49"/>
      <c r="Q16" s="75"/>
      <c r="R16" s="45"/>
    </row>
    <row r="17" spans="1:18" s="82" customFormat="1" ht="2.1" customHeight="1" x14ac:dyDescent="0.2">
      <c r="A17" s="96"/>
      <c r="B17" s="96"/>
      <c r="C17" s="85"/>
      <c r="D17" s="85"/>
      <c r="E17" s="85"/>
      <c r="F17" s="85"/>
      <c r="G17" s="85"/>
      <c r="H17" s="85"/>
      <c r="I17" s="85"/>
      <c r="J17" s="85"/>
      <c r="K17" s="85"/>
      <c r="L17" s="85"/>
      <c r="M17" s="86"/>
      <c r="N17" s="87"/>
      <c r="O17" s="88"/>
      <c r="P17" s="88"/>
      <c r="Q17" s="87"/>
      <c r="R17" s="88"/>
    </row>
    <row r="18" spans="1:18" ht="17.45" customHeight="1" x14ac:dyDescent="0.2">
      <c r="A18" s="126" t="str">
        <f>data!C19</f>
        <v xml:space="preserve">Is the DDA office open at times that are good for you? </v>
      </c>
      <c r="B18" s="126"/>
      <c r="C18" s="46">
        <f>data!X40</f>
        <v>0.7972413237</v>
      </c>
      <c r="D18" s="46">
        <f>data!Y40</f>
        <v>0.90121276569999997</v>
      </c>
      <c r="E18" s="46">
        <f>data!Z40</f>
        <v>0.88655322950000004</v>
      </c>
      <c r="F18" s="46">
        <f>data!AA40</f>
        <v>0.83831186030000004</v>
      </c>
      <c r="G18" s="46">
        <f>data!AB40</f>
        <v>0.84299525200000003</v>
      </c>
      <c r="H18" s="46">
        <f>data!AC40</f>
        <v>0.82065464379999997</v>
      </c>
      <c r="I18" s="46">
        <f>data!AD40</f>
        <v>0.91404192920000005</v>
      </c>
      <c r="J18" s="46">
        <f>data!AE40</f>
        <v>0.9364594302</v>
      </c>
      <c r="K18" s="46">
        <f>data!AF40</f>
        <v>0.92027268679999996</v>
      </c>
      <c r="L18" s="46">
        <f>data!I19</f>
        <v>0.89972647059999999</v>
      </c>
      <c r="M18" s="104"/>
      <c r="N18" s="46">
        <f>L18-C18</f>
        <v>0.10248514689999999</v>
      </c>
      <c r="O18" s="49" t="str">
        <f>IF(data!O40&lt;0.05,"*"," ")</f>
        <v xml:space="preserve"> </v>
      </c>
      <c r="P18" s="49"/>
      <c r="Q18" s="46">
        <f t="shared" ref="Q18:Q23" si="0">L18-K18</f>
        <v>-2.0546216199999967E-2</v>
      </c>
      <c r="R18" s="49" t="str">
        <f>IF(data!S40&lt;0.05,"*"," ")</f>
        <v xml:space="preserve"> </v>
      </c>
    </row>
    <row r="19" spans="1:18" ht="23.25" customHeight="1" x14ac:dyDescent="0.2">
      <c r="A19" s="126" t="str">
        <f>data!C20</f>
        <v xml:space="preserve">Is it easy to get to the DDA office? </v>
      </c>
      <c r="B19" s="126"/>
      <c r="C19" s="46">
        <f>data!X41</f>
        <v>0.69319064389999996</v>
      </c>
      <c r="D19" s="46">
        <f>data!Y41</f>
        <v>0.86252060509999995</v>
      </c>
      <c r="E19" s="46">
        <f>data!Z41</f>
        <v>0.89238404739999999</v>
      </c>
      <c r="F19" s="46">
        <f>data!AA41</f>
        <v>0.82882746190000001</v>
      </c>
      <c r="G19" s="46">
        <f>data!AB41</f>
        <v>0.85492697539999996</v>
      </c>
      <c r="H19" s="46">
        <f>data!AC41</f>
        <v>0.80588208800000005</v>
      </c>
      <c r="I19" s="46">
        <f>data!AD41</f>
        <v>0.88663794549999997</v>
      </c>
      <c r="J19" s="46">
        <f>data!AE41</f>
        <v>0.82377930340000005</v>
      </c>
      <c r="K19" s="46">
        <f>data!AF41</f>
        <v>0.80296421240000004</v>
      </c>
      <c r="L19" s="46">
        <f>data!I20</f>
        <v>0.79975157600000002</v>
      </c>
      <c r="M19" s="104"/>
      <c r="N19" s="46">
        <f>L19-C19</f>
        <v>0.10656093210000006</v>
      </c>
      <c r="O19" s="49" t="str">
        <f>IF(data!O41&lt;0.05,"*"," ")</f>
        <v xml:space="preserve"> </v>
      </c>
      <c r="P19" s="49"/>
      <c r="Q19" s="46">
        <f t="shared" si="0"/>
        <v>-3.212636400000024E-3</v>
      </c>
      <c r="R19" s="49" t="str">
        <f>IF(data!S41&lt;0.05,"*"," ")</f>
        <v xml:space="preserve"> </v>
      </c>
    </row>
    <row r="20" spans="1:18" ht="17.45" customHeight="1" x14ac:dyDescent="0.2">
      <c r="A20" s="126" t="str">
        <f>data!C21</f>
        <v xml:space="preserve">Is it easy to get services from DDA? </v>
      </c>
      <c r="B20" s="126"/>
      <c r="C20" s="46">
        <f>data!X42</f>
        <v>0.65165618530000002</v>
      </c>
      <c r="D20" s="46">
        <f>data!Y42</f>
        <v>0.71522142980000003</v>
      </c>
      <c r="E20" s="46">
        <f>data!Z42</f>
        <v>0.65982857159999997</v>
      </c>
      <c r="F20" s="46">
        <f>data!AA42</f>
        <v>0.64097166559999996</v>
      </c>
      <c r="G20" s="46">
        <f>data!AB42</f>
        <v>0.72502483799999995</v>
      </c>
      <c r="H20" s="46">
        <f>data!AC42</f>
        <v>0.68349827789999995</v>
      </c>
      <c r="I20" s="46">
        <f>data!AD42</f>
        <v>0.71536065270000004</v>
      </c>
      <c r="J20" s="46">
        <f>data!AE42</f>
        <v>0.75910749580000003</v>
      </c>
      <c r="K20" s="46">
        <f>data!AF42</f>
        <v>0.69939988230000005</v>
      </c>
      <c r="L20" s="46">
        <f>data!I21</f>
        <v>0.83710630949999998</v>
      </c>
      <c r="M20" s="104"/>
      <c r="N20" s="46">
        <f>L20-C20</f>
        <v>0.18545012419999996</v>
      </c>
      <c r="O20" s="49" t="str">
        <f>IF(data!O42&lt;0.05,"*"," ")</f>
        <v>*</v>
      </c>
      <c r="P20" s="49"/>
      <c r="Q20" s="46">
        <f t="shared" si="0"/>
        <v>0.13770642719999993</v>
      </c>
      <c r="R20" s="49" t="str">
        <f>IF(data!S42&lt;0.05,"*"," ")</f>
        <v>*</v>
      </c>
    </row>
    <row r="21" spans="1:18" ht="17.45" customHeight="1" x14ac:dyDescent="0.2">
      <c r="A21" s="126" t="str">
        <f>data!C22</f>
        <v xml:space="preserve">Did you get services as quickly as you needed? </v>
      </c>
      <c r="B21" s="126"/>
      <c r="C21" s="46">
        <f>data!X43</f>
        <v>0.59035256899999999</v>
      </c>
      <c r="D21" s="46">
        <f>data!Y43</f>
        <v>0.70668025759999997</v>
      </c>
      <c r="E21" s="46">
        <f>data!Z43</f>
        <v>0.71294810890000004</v>
      </c>
      <c r="F21" s="46">
        <f>data!AA43</f>
        <v>0.71232357800000001</v>
      </c>
      <c r="G21" s="46">
        <f>data!AB43</f>
        <v>0.75726836860000002</v>
      </c>
      <c r="H21" s="46">
        <f>data!AC43</f>
        <v>0.6483739288</v>
      </c>
      <c r="I21" s="46">
        <f>data!AD43</f>
        <v>0.7211999791</v>
      </c>
      <c r="J21" s="46">
        <f>data!AE43</f>
        <v>0.73924968199999996</v>
      </c>
      <c r="K21" s="46">
        <f>data!AF43</f>
        <v>0.71113677190000002</v>
      </c>
      <c r="L21" s="46">
        <f>data!I22</f>
        <v>0.79006192890000004</v>
      </c>
      <c r="M21" s="104"/>
      <c r="N21" s="46">
        <f>L21-C21</f>
        <v>0.19970935990000005</v>
      </c>
      <c r="O21" s="49" t="str">
        <f>IF(data!O43&lt;0.05,"*"," ")</f>
        <v>*</v>
      </c>
      <c r="P21" s="49"/>
      <c r="Q21" s="46">
        <f t="shared" si="0"/>
        <v>7.8925157000000024E-2</v>
      </c>
      <c r="R21" s="49" t="str">
        <f>IF(data!S43&lt;0.05,"*"," ")</f>
        <v xml:space="preserve"> </v>
      </c>
    </row>
    <row r="22" spans="1:18" ht="23.45" customHeight="1" x14ac:dyDescent="0.2">
      <c r="A22" s="126" t="str">
        <f>data!C23</f>
        <v xml:space="preserve">When you call DDA, is it easy to get to a live person when you need to? </v>
      </c>
      <c r="B22" s="126"/>
      <c r="C22" s="104" t="s">
        <v>200</v>
      </c>
      <c r="D22" s="104" t="s">
        <v>200</v>
      </c>
      <c r="E22" s="104" t="s">
        <v>200</v>
      </c>
      <c r="F22" s="104" t="s">
        <v>200</v>
      </c>
      <c r="G22" s="46">
        <f>data!AB44</f>
        <v>0.65825009300000004</v>
      </c>
      <c r="H22" s="46">
        <f>data!AC44</f>
        <v>0.66854114990000002</v>
      </c>
      <c r="I22" s="46">
        <f>data!AD44</f>
        <v>0.78652355169999999</v>
      </c>
      <c r="J22" s="46">
        <f>data!AE44</f>
        <v>0.72036327779999998</v>
      </c>
      <c r="K22" s="46">
        <f>data!AF44</f>
        <v>0.70504861959999998</v>
      </c>
      <c r="L22" s="46">
        <f>data!I23</f>
        <v>0.64329336829999995</v>
      </c>
      <c r="M22" s="104"/>
      <c r="N22" s="104" t="s">
        <v>200</v>
      </c>
      <c r="O22" s="49"/>
      <c r="P22" s="49"/>
      <c r="Q22" s="46">
        <f t="shared" si="0"/>
        <v>-6.1755251300000036E-2</v>
      </c>
      <c r="R22" s="49" t="str">
        <f>IF(data!S44&lt;0.05,"*"," ")</f>
        <v xml:space="preserve"> </v>
      </c>
    </row>
    <row r="23" spans="1:18" ht="17.45" customHeight="1" x14ac:dyDescent="0.2">
      <c r="A23" s="126" t="str">
        <f>data!C24</f>
        <v xml:space="preserve">Did DDA staff return your calls within 24 hours? </v>
      </c>
      <c r="B23" s="126"/>
      <c r="C23" s="46">
        <f>data!X45</f>
        <v>0.67230686169999998</v>
      </c>
      <c r="D23" s="46">
        <f>data!Y45</f>
        <v>0.77816218199999998</v>
      </c>
      <c r="E23" s="46">
        <f>data!Z45</f>
        <v>0.75480944640000003</v>
      </c>
      <c r="F23" s="46">
        <f>data!AA45</f>
        <v>0.63666838660000002</v>
      </c>
      <c r="G23" s="46">
        <f>data!AB45</f>
        <v>0.60296959930000005</v>
      </c>
      <c r="H23" s="46">
        <f>data!AC45</f>
        <v>0.70738793460000005</v>
      </c>
      <c r="I23" s="46">
        <f>data!AD45</f>
        <v>0.80423820869999996</v>
      </c>
      <c r="J23" s="46">
        <f>data!AE45</f>
        <v>0.79451068749999998</v>
      </c>
      <c r="K23" s="46">
        <f>data!AF45</f>
        <v>0.7328691477</v>
      </c>
      <c r="L23" s="46">
        <f>data!I24</f>
        <v>0.76913778899999996</v>
      </c>
      <c r="M23" s="104"/>
      <c r="N23" s="46">
        <f>L23-C23</f>
        <v>9.683092729999998E-2</v>
      </c>
      <c r="O23" s="49" t="str">
        <f>IF(data!O45&lt;0.05,"*"," ")</f>
        <v xml:space="preserve"> </v>
      </c>
      <c r="P23" s="49"/>
      <c r="Q23" s="46">
        <f t="shared" si="0"/>
        <v>3.626864129999996E-2</v>
      </c>
      <c r="R23" s="49" t="str">
        <f>IF(data!S45&lt;0.05,"*"," ")</f>
        <v xml:space="preserve"> </v>
      </c>
    </row>
    <row r="24" spans="1:18" ht="15.75" customHeight="1" x14ac:dyDescent="0.2">
      <c r="A24" s="131" t="str">
        <f>data!F4</f>
        <v>INFORMATION</v>
      </c>
      <c r="B24" s="131"/>
      <c r="C24" s="48"/>
      <c r="D24" s="48"/>
      <c r="E24" s="48"/>
      <c r="F24" s="48"/>
      <c r="G24" s="48"/>
      <c r="H24" s="48"/>
      <c r="I24" s="48"/>
      <c r="J24" s="48"/>
      <c r="K24" s="48"/>
      <c r="L24" s="48"/>
      <c r="M24" s="104"/>
      <c r="N24" s="75"/>
      <c r="O24" s="45"/>
      <c r="P24" s="49"/>
      <c r="Q24" s="75"/>
      <c r="R24" s="45"/>
    </row>
    <row r="25" spans="1:18" s="82" customFormat="1" ht="2.1" customHeight="1" x14ac:dyDescent="0.2">
      <c r="A25" s="96"/>
      <c r="B25" s="96"/>
      <c r="C25" s="85"/>
      <c r="D25" s="85"/>
      <c r="E25" s="85"/>
      <c r="F25" s="85"/>
      <c r="G25" s="85"/>
      <c r="H25" s="85"/>
      <c r="I25" s="85"/>
      <c r="J25" s="85"/>
      <c r="K25" s="85"/>
      <c r="L25" s="85"/>
      <c r="M25" s="86"/>
      <c r="N25" s="87"/>
      <c r="O25" s="88"/>
      <c r="P25" s="88"/>
      <c r="Q25" s="87"/>
      <c r="R25" s="88"/>
    </row>
    <row r="26" spans="1:18" ht="23.45" customHeight="1" x14ac:dyDescent="0.2">
      <c r="A26" s="126" t="str">
        <f>data!C25</f>
        <v xml:space="preserve">Do you know what DDA services there are for you? </v>
      </c>
      <c r="B26" s="126"/>
      <c r="C26" s="46">
        <f>data!X46</f>
        <v>0.70130553500000004</v>
      </c>
      <c r="D26" s="46">
        <f>data!Y46</f>
        <v>0.87272006390000001</v>
      </c>
      <c r="E26" s="46">
        <f>data!Z46</f>
        <v>0.77888224549999996</v>
      </c>
      <c r="F26" s="46">
        <f>data!AA46</f>
        <v>0.80090697659999999</v>
      </c>
      <c r="G26" s="46">
        <f>data!AB46</f>
        <v>0.72696077020000005</v>
      </c>
      <c r="H26" s="46">
        <f>data!AC46</f>
        <v>0.54343421110000001</v>
      </c>
      <c r="I26" s="46">
        <f>data!AD46</f>
        <v>0.62469203139999996</v>
      </c>
      <c r="J26" s="46">
        <f>data!AE46</f>
        <v>0.72450637559999997</v>
      </c>
      <c r="K26" s="46">
        <f>data!AF46</f>
        <v>0.58057791169999995</v>
      </c>
      <c r="L26" s="46">
        <f>data!I25</f>
        <v>0.71413382619999999</v>
      </c>
      <c r="M26" s="104"/>
      <c r="N26" s="46">
        <f>L26-C26</f>
        <v>1.2828291199999953E-2</v>
      </c>
      <c r="O26" s="49" t="str">
        <f>IF(data!O46&lt;0.05,"*"," ")</f>
        <v xml:space="preserve"> </v>
      </c>
      <c r="P26" s="49"/>
      <c r="Q26" s="46">
        <f>L26-K26</f>
        <v>0.13355591450000004</v>
      </c>
      <c r="R26" s="49" t="str">
        <f>IF(data!S46&lt;0.05,"*"," ")</f>
        <v xml:space="preserve"> </v>
      </c>
    </row>
    <row r="27" spans="1:18" ht="17.45" customHeight="1" x14ac:dyDescent="0.2">
      <c r="A27" s="126" t="str">
        <f>data!C26</f>
        <v xml:space="preserve">Did DDA staff explain things clearly? </v>
      </c>
      <c r="B27" s="126"/>
      <c r="C27" s="46">
        <f>data!X47</f>
        <v>0.80607064920000004</v>
      </c>
      <c r="D27" s="46">
        <f>data!Y47</f>
        <v>0.86099486189999996</v>
      </c>
      <c r="E27" s="46">
        <f>data!Z47</f>
        <v>0.7886374518</v>
      </c>
      <c r="F27" s="46">
        <f>data!AA47</f>
        <v>0.83132505379999999</v>
      </c>
      <c r="G27" s="46">
        <f>data!AB47</f>
        <v>0.85656594190000002</v>
      </c>
      <c r="H27" s="46">
        <f>data!AC47</f>
        <v>0.83924740880000004</v>
      </c>
      <c r="I27" s="46">
        <f>data!AD47</f>
        <v>0.87049573089999999</v>
      </c>
      <c r="J27" s="46">
        <f>data!AE47</f>
        <v>0.89114245390000002</v>
      </c>
      <c r="K27" s="46">
        <f>data!AF47</f>
        <v>0.88985884520000003</v>
      </c>
      <c r="L27" s="46">
        <f>data!I26</f>
        <v>0.87744649379999995</v>
      </c>
      <c r="M27" s="104"/>
      <c r="N27" s="46">
        <f>L27-C27</f>
        <v>7.1375844599999905E-2</v>
      </c>
      <c r="O27" s="49" t="str">
        <f>IF(data!O47&lt;0.05,"*"," ")</f>
        <v xml:space="preserve"> </v>
      </c>
      <c r="P27" s="49"/>
      <c r="Q27" s="46">
        <f>L27-K27</f>
        <v>-1.2412351400000077E-2</v>
      </c>
      <c r="R27" s="49" t="str">
        <f>IF(data!S47&lt;0.05,"*"," ")</f>
        <v xml:space="preserve"> </v>
      </c>
    </row>
    <row r="28" spans="1:18" ht="17.45" customHeight="1" x14ac:dyDescent="0.2">
      <c r="A28" s="126" t="str">
        <f>CONCATENATE(data!C27,"**")</f>
        <v>Was it easy to get the information you needed about services? **</v>
      </c>
      <c r="B28" s="126"/>
      <c r="C28" s="46">
        <f>data!X48</f>
        <v>0.65095261969999996</v>
      </c>
      <c r="D28" s="46">
        <f>data!Y48</f>
        <v>0.77270286749999995</v>
      </c>
      <c r="E28" s="46">
        <f>data!Z48</f>
        <v>0.74591994809999995</v>
      </c>
      <c r="F28" s="46">
        <f>data!AA48</f>
        <v>0.71921619660000002</v>
      </c>
      <c r="G28" s="46">
        <f>data!AB48</f>
        <v>0.78194730089999998</v>
      </c>
      <c r="H28" s="46">
        <f>data!AC48</f>
        <v>0.74269881609999999</v>
      </c>
      <c r="I28" s="46">
        <f>data!AD48</f>
        <v>0.7593843441</v>
      </c>
      <c r="J28" s="46">
        <f>data!AE48</f>
        <v>0.81138335210000001</v>
      </c>
      <c r="K28" s="46">
        <f>data!AF48</f>
        <v>0.78853461840000005</v>
      </c>
      <c r="L28" s="46">
        <f>data!I27</f>
        <v>0.73466343069999995</v>
      </c>
      <c r="M28" s="104"/>
      <c r="N28" s="46">
        <f>L28-C28</f>
        <v>8.3710810999999996E-2</v>
      </c>
      <c r="O28" s="49" t="str">
        <f>IF(data!O48&lt;0.05,"*"," ")</f>
        <v xml:space="preserve"> </v>
      </c>
      <c r="P28" s="49"/>
      <c r="Q28" s="46">
        <f>L28-K28</f>
        <v>-5.38711877000001E-2</v>
      </c>
      <c r="R28" s="49" t="str">
        <f>IF(data!S48&lt;0.05,"*"," ")</f>
        <v xml:space="preserve"> </v>
      </c>
    </row>
    <row r="29" spans="1:18" ht="15.75" customHeight="1" x14ac:dyDescent="0.2">
      <c r="A29" s="131" t="str">
        <f>data!F5</f>
        <v>CLIENT INVOLVEMENT</v>
      </c>
      <c r="B29" s="131"/>
      <c r="C29" s="48"/>
      <c r="D29" s="48"/>
      <c r="E29" s="48"/>
      <c r="F29" s="48"/>
      <c r="G29" s="48"/>
      <c r="H29" s="48"/>
      <c r="I29" s="48"/>
      <c r="J29" s="48"/>
      <c r="K29" s="48"/>
      <c r="L29" s="48"/>
      <c r="M29" s="104"/>
      <c r="N29" s="75"/>
      <c r="O29" s="45"/>
      <c r="P29" s="49"/>
      <c r="Q29" s="75"/>
      <c r="R29" s="45"/>
    </row>
    <row r="30" spans="1:18" s="82" customFormat="1" ht="2.1" customHeight="1" x14ac:dyDescent="0.2">
      <c r="A30" s="96"/>
      <c r="B30" s="96"/>
      <c r="C30" s="85"/>
      <c r="D30" s="85"/>
      <c r="E30" s="85"/>
      <c r="F30" s="85"/>
      <c r="G30" s="85"/>
      <c r="H30" s="85"/>
      <c r="I30" s="85"/>
      <c r="J30" s="85"/>
      <c r="K30" s="85"/>
      <c r="L30" s="85"/>
      <c r="M30" s="86"/>
      <c r="N30" s="87"/>
      <c r="O30" s="88"/>
      <c r="P30" s="88"/>
      <c r="Q30" s="87"/>
      <c r="R30" s="88"/>
    </row>
    <row r="31" spans="1:18" ht="17.45" customHeight="1" x14ac:dyDescent="0.2">
      <c r="A31" s="126" t="str">
        <f>CONCATENATE(data!C28,"**")</f>
        <v>Did you have a say in what kind of services you get? **</v>
      </c>
      <c r="B31" s="126"/>
      <c r="C31" s="46">
        <f>data!X49</f>
        <v>0.86733626890000004</v>
      </c>
      <c r="D31" s="46">
        <f>data!Y49</f>
        <v>0.85720866790000005</v>
      </c>
      <c r="E31" s="46">
        <f>data!Z49</f>
        <v>0.85725440870000003</v>
      </c>
      <c r="F31" s="46">
        <f>data!AA49</f>
        <v>0.79332007149999995</v>
      </c>
      <c r="G31" s="46">
        <f>data!AB49</f>
        <v>0.81839544929999997</v>
      </c>
      <c r="H31" s="46">
        <f>data!AC49</f>
        <v>0.7301710133</v>
      </c>
      <c r="I31" s="46">
        <f>data!AD49</f>
        <v>0.83162264259999996</v>
      </c>
      <c r="J31" s="46">
        <f>data!AE49</f>
        <v>0.80173253310000003</v>
      </c>
      <c r="K31" s="46">
        <f>data!AF49</f>
        <v>0.78164627580000001</v>
      </c>
      <c r="L31" s="46">
        <f>data!I28</f>
        <v>0.88280500429999997</v>
      </c>
      <c r="M31" s="104"/>
      <c r="N31" s="46">
        <f>L31-C31</f>
        <v>1.5468735399999933E-2</v>
      </c>
      <c r="O31" s="49" t="str">
        <f>IF(data!O49&lt;0.05,"*"," ")</f>
        <v xml:space="preserve"> </v>
      </c>
      <c r="P31" s="49"/>
      <c r="Q31" s="46">
        <f>L31-K31</f>
        <v>0.10115872849999996</v>
      </c>
      <c r="R31" s="49" t="str">
        <f>IF(data!S49&lt;0.05,"*"," ")</f>
        <v xml:space="preserve"> </v>
      </c>
    </row>
    <row r="32" spans="1:18" ht="23.45" customHeight="1" x14ac:dyDescent="0.2">
      <c r="A32" s="126" t="str">
        <f>CONCATENATE(data!C29,"**")</f>
        <v>Did you help make plans and set goals about DDA services? **</v>
      </c>
      <c r="B32" s="126"/>
      <c r="C32" s="46">
        <f>data!X50</f>
        <v>0.7794923211</v>
      </c>
      <c r="D32" s="46">
        <f>data!Y50</f>
        <v>0.82600669250000003</v>
      </c>
      <c r="E32" s="46">
        <f>data!Z50</f>
        <v>0.85919414029999996</v>
      </c>
      <c r="F32" s="46">
        <f>data!AA50</f>
        <v>0.79098318440000004</v>
      </c>
      <c r="G32" s="46">
        <f>data!AB50</f>
        <v>0.74340841619999998</v>
      </c>
      <c r="H32" s="46">
        <f>data!AC50</f>
        <v>0.7363739802</v>
      </c>
      <c r="I32" s="46">
        <f>data!AD50</f>
        <v>0.8003468212</v>
      </c>
      <c r="J32" s="46">
        <f>data!AE50</f>
        <v>0.85235215460000002</v>
      </c>
      <c r="K32" s="46">
        <f>data!AF50</f>
        <v>0.81418860770000001</v>
      </c>
      <c r="L32" s="46">
        <f>data!I29</f>
        <v>0.89727671959999999</v>
      </c>
      <c r="M32" s="104"/>
      <c r="N32" s="46">
        <f>L32-C32</f>
        <v>0.1177843985</v>
      </c>
      <c r="O32" s="49" t="str">
        <f>IF(data!O50&lt;0.05,"*"," ")</f>
        <v xml:space="preserve"> </v>
      </c>
      <c r="P32" s="49"/>
      <c r="Q32" s="46">
        <f>L32-K32</f>
        <v>8.3088111899999983E-2</v>
      </c>
      <c r="R32" s="49" t="str">
        <f>IF(data!S50&lt;0.05,"*"," ")</f>
        <v xml:space="preserve"> </v>
      </c>
    </row>
    <row r="33" spans="1:18" ht="6" customHeight="1" x14ac:dyDescent="0.2">
      <c r="A33" s="52"/>
      <c r="B33" s="52"/>
      <c r="C33" s="46"/>
      <c r="D33" s="46"/>
      <c r="E33" s="46"/>
      <c r="F33" s="46"/>
      <c r="G33" s="46"/>
      <c r="H33" s="46"/>
      <c r="I33" s="46"/>
      <c r="J33" s="46"/>
      <c r="K33" s="46"/>
      <c r="L33" s="46"/>
      <c r="M33" s="104"/>
      <c r="N33" s="104"/>
      <c r="O33" s="49"/>
      <c r="P33" s="49"/>
      <c r="Q33" s="104"/>
      <c r="R33" s="49"/>
    </row>
    <row r="34" spans="1:18" ht="12.75" customHeight="1" x14ac:dyDescent="0.2">
      <c r="A34" s="90" t="s">
        <v>201</v>
      </c>
      <c r="B34" s="106"/>
      <c r="C34" s="106"/>
      <c r="D34" s="106"/>
      <c r="E34" s="106"/>
      <c r="F34" s="106"/>
      <c r="G34" s="106"/>
      <c r="H34" s="108"/>
      <c r="I34" s="109"/>
      <c r="J34" s="118"/>
      <c r="K34" s="119"/>
      <c r="L34" s="106"/>
      <c r="M34" s="22"/>
      <c r="N34" s="22"/>
      <c r="O34" s="22"/>
      <c r="P34" s="22"/>
      <c r="Q34" s="22"/>
    </row>
    <row r="35" spans="1:18" ht="12.75" customHeight="1" x14ac:dyDescent="0.2">
      <c r="A35" s="90" t="s">
        <v>202</v>
      </c>
      <c r="B35" s="106"/>
      <c r="C35" s="106"/>
      <c r="D35" s="106"/>
      <c r="E35" s="106"/>
      <c r="F35" s="106"/>
      <c r="G35" s="106"/>
      <c r="H35" s="108"/>
      <c r="I35" s="109"/>
      <c r="J35" s="118"/>
      <c r="K35" s="119"/>
      <c r="L35" s="106"/>
      <c r="M35" s="42" t="s">
        <v>118</v>
      </c>
      <c r="N35" s="25"/>
      <c r="O35" s="22" t="s">
        <v>119</v>
      </c>
      <c r="Q35" s="22"/>
    </row>
    <row r="36" spans="1:18" ht="12.75" customHeight="1" x14ac:dyDescent="0.2">
      <c r="A36" s="90" t="s">
        <v>260</v>
      </c>
      <c r="B36" s="133" t="s">
        <v>261</v>
      </c>
      <c r="C36" s="133"/>
      <c r="D36" s="133"/>
      <c r="E36" s="133"/>
      <c r="F36" s="133"/>
      <c r="G36" s="133"/>
      <c r="H36" s="133"/>
      <c r="I36" s="133"/>
      <c r="J36" s="133"/>
      <c r="K36" s="133"/>
      <c r="L36" s="120"/>
      <c r="M36" s="22"/>
      <c r="N36" s="26"/>
      <c r="O36" s="22" t="s">
        <v>121</v>
      </c>
      <c r="Q36" s="22"/>
    </row>
    <row r="37" spans="1:18" ht="12.75" customHeight="1" x14ac:dyDescent="0.2">
      <c r="A37" s="106"/>
      <c r="B37" s="133"/>
      <c r="C37" s="133"/>
      <c r="D37" s="133"/>
      <c r="E37" s="133"/>
      <c r="F37" s="133"/>
      <c r="G37" s="133"/>
      <c r="H37" s="133"/>
      <c r="I37" s="133"/>
      <c r="J37" s="133"/>
      <c r="K37" s="133"/>
      <c r="L37" s="107"/>
      <c r="M37" s="22"/>
      <c r="N37" s="27"/>
      <c r="O37" s="22" t="s">
        <v>122</v>
      </c>
      <c r="Q37" s="22"/>
    </row>
    <row r="38" spans="1:18" x14ac:dyDescent="0.2">
      <c r="B38" s="133"/>
      <c r="C38" s="133"/>
      <c r="D38" s="133"/>
      <c r="E38" s="133"/>
      <c r="F38" s="133"/>
      <c r="G38" s="133"/>
      <c r="H38" s="133"/>
      <c r="I38" s="133"/>
      <c r="J38" s="133"/>
      <c r="K38" s="133"/>
      <c r="L38" s="103"/>
    </row>
    <row r="39" spans="1:18" x14ac:dyDescent="0.2">
      <c r="B39" s="133"/>
      <c r="C39" s="133"/>
      <c r="D39" s="133"/>
      <c r="E39" s="133"/>
      <c r="F39" s="133"/>
      <c r="G39" s="133"/>
      <c r="H39" s="133"/>
      <c r="I39" s="133"/>
      <c r="J39" s="133"/>
      <c r="K39" s="133"/>
    </row>
  </sheetData>
  <mergeCells count="27">
    <mergeCell ref="B38:K38"/>
    <mergeCell ref="B39:K39"/>
    <mergeCell ref="B36:K37"/>
    <mergeCell ref="A32:B32"/>
    <mergeCell ref="A21:B21"/>
    <mergeCell ref="A22:B22"/>
    <mergeCell ref="A23:B23"/>
    <mergeCell ref="A24:B24"/>
    <mergeCell ref="A26:B26"/>
    <mergeCell ref="A27:B27"/>
    <mergeCell ref="A31:B31"/>
    <mergeCell ref="A29:B29"/>
    <mergeCell ref="A20:B20"/>
    <mergeCell ref="A13:B13"/>
    <mergeCell ref="N5:O5"/>
    <mergeCell ref="Q5:R5"/>
    <mergeCell ref="A28:B28"/>
    <mergeCell ref="A6:B6"/>
    <mergeCell ref="A8:B8"/>
    <mergeCell ref="A9:B9"/>
    <mergeCell ref="A10:B10"/>
    <mergeCell ref="A11:B11"/>
    <mergeCell ref="A14:B14"/>
    <mergeCell ref="A15:B15"/>
    <mergeCell ref="A16:B16"/>
    <mergeCell ref="A18:B18"/>
    <mergeCell ref="A19:B19"/>
  </mergeCells>
  <conditionalFormatting sqref="A1:L1048576">
    <cfRule type="cellIs" dxfId="2" priority="1" stopIfTrue="1" operator="between">
      <formula>0.605</formula>
      <formula>0.704999</formula>
    </cfRule>
    <cfRule type="cellIs" dxfId="1" priority="2" stopIfTrue="1" operator="between">
      <formula>0.505</formula>
      <formula>0.604999</formula>
    </cfRule>
    <cfRule type="cellIs" dxfId="0" priority="3" stopIfTrue="1" operator="between">
      <formula>0.000001</formula>
      <formula>0.504999</formula>
    </cfRule>
  </conditionalFormatting>
  <pageMargins left="0.25" right="0.25" top="0.5" bottom="0.5" header="0.25" footer="0.25"/>
  <pageSetup orientation="landscape" r:id="rId1"/>
  <headerFooter>
    <oddFooter>&amp;L&amp;"Verdana,Regular"&amp;6DSHS | Research and Data Analysis&amp;C&amp;"Verdana,Bold"&amp;8D&amp;R&amp;"Verdana,Regular"&amp;6&amp;D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M3"/>
  <sheetViews>
    <sheetView showGridLines="0" zoomScaleNormal="100" workbookViewId="0">
      <selection activeCell="N18" sqref="N18"/>
    </sheetView>
  </sheetViews>
  <sheetFormatPr defaultRowHeight="15" x14ac:dyDescent="0.25"/>
  <cols>
    <col min="1" max="1" width="9" customWidth="1"/>
    <col min="13" max="13" width="17.42578125" customWidth="1"/>
  </cols>
  <sheetData>
    <row r="1" spans="7:13" s="1" customFormat="1" ht="18" x14ac:dyDescent="0.25">
      <c r="G1" s="50"/>
      <c r="M1" s="30" t="s">
        <v>106</v>
      </c>
    </row>
    <row r="2" spans="7:13" s="1" customFormat="1" ht="8.25" customHeight="1" x14ac:dyDescent="0.2">
      <c r="G2" s="12"/>
    </row>
    <row r="3" spans="7:13" s="1" customFormat="1" ht="14.25" x14ac:dyDescent="0.2">
      <c r="G3" s="12"/>
      <c r="M3" s="12" t="str">
        <f>data!A6</f>
        <v>All Clients Receiving Services from Developmental Disabilities Administration</v>
      </c>
    </row>
  </sheetData>
  <pageMargins left="0.5" right="0.3" top="0.5" bottom="0.5" header="0.25" footer="0.25"/>
  <pageSetup orientation="landscape" r:id="rId1"/>
  <headerFooter>
    <oddFooter>&amp;L&amp;"Verdana,Regular"&amp;6DSHS | Research and Data Analysis&amp;C&amp;"Verdana,Bold"&amp;8E&amp;R&amp;"Verdana,Regular"&amp;6&amp;D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zoomScaleNormal="100" workbookViewId="0"/>
  </sheetViews>
  <sheetFormatPr defaultRowHeight="14.25" x14ac:dyDescent="0.2"/>
  <cols>
    <col min="1" max="1" width="23.85546875" style="1" customWidth="1"/>
    <col min="2" max="2" width="3.5703125" style="1" customWidth="1"/>
    <col min="3" max="3" width="9.140625" style="1" customWidth="1"/>
    <col min="4" max="4" width="9.140625" style="1"/>
    <col min="5" max="5" width="1.5703125" style="1" customWidth="1"/>
    <col min="6" max="11" width="8" style="1" customWidth="1"/>
    <col min="12" max="16384" width="9.140625" style="1"/>
  </cols>
  <sheetData>
    <row r="1" spans="1:14" ht="18" x14ac:dyDescent="0.25">
      <c r="G1" s="50"/>
      <c r="K1" s="30" t="s">
        <v>107</v>
      </c>
      <c r="N1" s="30"/>
    </row>
    <row r="2" spans="1:14" ht="8.25" customHeight="1" x14ac:dyDescent="0.2">
      <c r="G2" s="12"/>
      <c r="K2" s="12"/>
    </row>
    <row r="3" spans="1:14" ht="15" customHeight="1" x14ac:dyDescent="0.2">
      <c r="G3" s="80"/>
      <c r="H3" s="80"/>
      <c r="I3" s="80"/>
      <c r="J3" s="80"/>
      <c r="K3" s="80" t="str">
        <f>data!F7</f>
        <v>Developmental Disabilities Administration • Unweighted Data</v>
      </c>
      <c r="N3" s="12"/>
    </row>
    <row r="4" spans="1:14" ht="16.5" customHeight="1" x14ac:dyDescent="0.2">
      <c r="A4" s="91" t="str">
        <f>data!F8</f>
        <v>117 of 126 Respondents Made Comments</v>
      </c>
      <c r="B4" s="91"/>
      <c r="C4" s="91"/>
      <c r="D4" s="91"/>
      <c r="E4" s="91"/>
      <c r="F4" s="80"/>
      <c r="G4" s="80"/>
      <c r="H4" s="80"/>
      <c r="I4" s="80"/>
      <c r="J4" s="80"/>
      <c r="K4" s="80"/>
    </row>
    <row r="5" spans="1:14" ht="12.75" customHeight="1" x14ac:dyDescent="0.2">
      <c r="A5" s="134" t="s">
        <v>203</v>
      </c>
      <c r="B5" s="134"/>
      <c r="C5" s="136" t="s">
        <v>123</v>
      </c>
      <c r="D5" s="136"/>
      <c r="E5" s="55"/>
      <c r="F5" s="136" t="s">
        <v>124</v>
      </c>
      <c r="G5" s="136"/>
      <c r="H5" s="136" t="s">
        <v>125</v>
      </c>
      <c r="I5" s="136"/>
      <c r="J5" s="136" t="s">
        <v>126</v>
      </c>
      <c r="K5" s="136"/>
    </row>
    <row r="6" spans="1:14" x14ac:dyDescent="0.2">
      <c r="A6" s="135"/>
      <c r="B6" s="135"/>
      <c r="C6" s="56" t="s">
        <v>204</v>
      </c>
      <c r="D6" s="56" t="s">
        <v>205</v>
      </c>
      <c r="E6" s="57"/>
      <c r="F6" s="56" t="s">
        <v>204</v>
      </c>
      <c r="G6" s="56" t="s">
        <v>127</v>
      </c>
      <c r="H6" s="56" t="s">
        <v>204</v>
      </c>
      <c r="I6" s="56" t="s">
        <v>127</v>
      </c>
      <c r="J6" s="56" t="s">
        <v>204</v>
      </c>
      <c r="K6" s="56" t="s">
        <v>127</v>
      </c>
    </row>
    <row r="7" spans="1:14" x14ac:dyDescent="0.2">
      <c r="A7" s="44" t="s">
        <v>128</v>
      </c>
      <c r="B7" s="44"/>
      <c r="C7" s="76">
        <f>data!E96</f>
        <v>66</v>
      </c>
      <c r="D7" s="97">
        <f>data!F96</f>
        <v>0.56410256410000004</v>
      </c>
      <c r="E7" s="76"/>
      <c r="F7" s="76">
        <f>data!G96</f>
        <v>59</v>
      </c>
      <c r="G7" s="77">
        <f>IF($C7=0,"-",F7/$C7)</f>
        <v>0.89393939393939392</v>
      </c>
      <c r="H7" s="76">
        <f>data!H96</f>
        <v>3</v>
      </c>
      <c r="I7" s="77">
        <f>IF($C7=0,"-",H7/$C7)</f>
        <v>4.5454545454545456E-2</v>
      </c>
      <c r="J7" s="76">
        <f>data!I96</f>
        <v>4</v>
      </c>
      <c r="K7" s="77">
        <f>IF($C7=0,"-",J7/$C7)</f>
        <v>6.0606060606060608E-2</v>
      </c>
    </row>
    <row r="8" spans="1:14" x14ac:dyDescent="0.2">
      <c r="A8" s="111" t="s">
        <v>242</v>
      </c>
      <c r="B8" s="92" t="s">
        <v>129</v>
      </c>
      <c r="C8" s="58">
        <f>data!E97</f>
        <v>38</v>
      </c>
      <c r="D8" s="98">
        <f>data!F97</f>
        <v>0.32478632480000003</v>
      </c>
      <c r="E8" s="60"/>
      <c r="F8" s="58">
        <f>data!G97</f>
        <v>38</v>
      </c>
      <c r="G8" s="59">
        <f>IF($C8=0,"-",F8/$C8)</f>
        <v>1</v>
      </c>
      <c r="H8" s="60"/>
      <c r="I8" s="63"/>
      <c r="J8" s="60"/>
      <c r="K8" s="60"/>
    </row>
    <row r="9" spans="1:14" x14ac:dyDescent="0.2">
      <c r="A9" s="112" t="s">
        <v>243</v>
      </c>
      <c r="B9" s="54" t="s">
        <v>130</v>
      </c>
      <c r="C9" s="61">
        <f>data!E98</f>
        <v>1</v>
      </c>
      <c r="D9" s="99">
        <f>data!F98</f>
        <v>8.5470084999999998E-3</v>
      </c>
      <c r="E9" s="63"/>
      <c r="F9" s="63"/>
      <c r="G9" s="63"/>
      <c r="H9" s="61">
        <f>data!H98</f>
        <v>1</v>
      </c>
      <c r="I9" s="62">
        <f>IF($C9=0,"-",H9/$C9)</f>
        <v>1</v>
      </c>
      <c r="J9" s="63"/>
      <c r="K9" s="63"/>
    </row>
    <row r="10" spans="1:14" x14ac:dyDescent="0.2">
      <c r="A10" s="54" t="s">
        <v>131</v>
      </c>
      <c r="B10" s="54" t="s">
        <v>132</v>
      </c>
      <c r="C10" s="61">
        <f>data!E99</f>
        <v>8</v>
      </c>
      <c r="D10" s="99">
        <f>data!F99</f>
        <v>6.8376068400000004E-2</v>
      </c>
      <c r="E10" s="63"/>
      <c r="F10" s="61">
        <f>data!G99</f>
        <v>8</v>
      </c>
      <c r="G10" s="62">
        <f t="shared" ref="G10:G17" si="0">IF($C10=0,"-",F10/$C10)</f>
        <v>1</v>
      </c>
      <c r="H10" s="63"/>
      <c r="I10" s="63"/>
      <c r="J10" s="63"/>
      <c r="K10" s="63"/>
    </row>
    <row r="11" spans="1:14" x14ac:dyDescent="0.2">
      <c r="A11" s="54" t="s">
        <v>133</v>
      </c>
      <c r="B11" s="54" t="s">
        <v>134</v>
      </c>
      <c r="C11" s="61">
        <f>data!E100</f>
        <v>18</v>
      </c>
      <c r="D11" s="99">
        <f>data!F100</f>
        <v>0.1538461538</v>
      </c>
      <c r="E11" s="63"/>
      <c r="F11" s="61">
        <f>data!G100</f>
        <v>16</v>
      </c>
      <c r="G11" s="62">
        <f t="shared" si="0"/>
        <v>0.88888888888888884</v>
      </c>
      <c r="H11" s="61">
        <f>data!H100</f>
        <v>2</v>
      </c>
      <c r="I11" s="62">
        <f t="shared" ref="I11:I45" si="1">IF($C11=0,"-",H11/$C11)</f>
        <v>0.1111111111111111</v>
      </c>
      <c r="J11" s="61">
        <f>data!I100</f>
        <v>0</v>
      </c>
      <c r="K11" s="62">
        <f t="shared" ref="K11:K17" si="2">IF($C11=0,"-",J11/$C11)</f>
        <v>0</v>
      </c>
    </row>
    <row r="12" spans="1:14" x14ac:dyDescent="0.2">
      <c r="A12" s="93" t="s">
        <v>135</v>
      </c>
      <c r="B12" s="93" t="s">
        <v>136</v>
      </c>
      <c r="C12" s="64">
        <f>data!E101</f>
        <v>24</v>
      </c>
      <c r="D12" s="100">
        <f>data!F101</f>
        <v>0.20512820509999999</v>
      </c>
      <c r="E12" s="66"/>
      <c r="F12" s="64">
        <f>data!G101</f>
        <v>19</v>
      </c>
      <c r="G12" s="65">
        <f t="shared" si="0"/>
        <v>0.79166666666666663</v>
      </c>
      <c r="H12" s="64">
        <f>data!H101</f>
        <v>4</v>
      </c>
      <c r="I12" s="65">
        <f t="shared" si="1"/>
        <v>0.16666666666666666</v>
      </c>
      <c r="J12" s="64">
        <f>data!I101</f>
        <v>1</v>
      </c>
      <c r="K12" s="65">
        <f t="shared" si="2"/>
        <v>4.1666666666666664E-2</v>
      </c>
    </row>
    <row r="13" spans="1:14" x14ac:dyDescent="0.2">
      <c r="A13" s="44" t="s">
        <v>137</v>
      </c>
      <c r="B13" s="44"/>
      <c r="C13" s="76">
        <f>data!E102</f>
        <v>60</v>
      </c>
      <c r="D13" s="97">
        <f>data!F102</f>
        <v>0.51282051279999996</v>
      </c>
      <c r="E13" s="76"/>
      <c r="F13" s="76">
        <f>data!G102</f>
        <v>34</v>
      </c>
      <c r="G13" s="77">
        <f t="shared" si="0"/>
        <v>0.56666666666666665</v>
      </c>
      <c r="H13" s="76">
        <f>data!H102</f>
        <v>12</v>
      </c>
      <c r="I13" s="77">
        <f t="shared" si="1"/>
        <v>0.2</v>
      </c>
      <c r="J13" s="76">
        <f>data!I102</f>
        <v>14</v>
      </c>
      <c r="K13" s="77">
        <f t="shared" si="2"/>
        <v>0.23333333333333334</v>
      </c>
    </row>
    <row r="14" spans="1:14" x14ac:dyDescent="0.2">
      <c r="A14" s="92" t="s">
        <v>138</v>
      </c>
      <c r="B14" s="92" t="s">
        <v>139</v>
      </c>
      <c r="C14" s="58">
        <f>data!E103</f>
        <v>9</v>
      </c>
      <c r="D14" s="98">
        <f>data!F103</f>
        <v>7.6923076899999998E-2</v>
      </c>
      <c r="E14" s="60"/>
      <c r="F14" s="58">
        <f>data!G103</f>
        <v>7</v>
      </c>
      <c r="G14" s="59">
        <f t="shared" si="0"/>
        <v>0.77777777777777779</v>
      </c>
      <c r="H14" s="58">
        <f>data!H103</f>
        <v>1</v>
      </c>
      <c r="I14" s="59">
        <f t="shared" si="1"/>
        <v>0.1111111111111111</v>
      </c>
      <c r="J14" s="58">
        <f>data!I103</f>
        <v>1</v>
      </c>
      <c r="K14" s="59">
        <f t="shared" si="2"/>
        <v>0.1111111111111111</v>
      </c>
    </row>
    <row r="15" spans="1:14" x14ac:dyDescent="0.2">
      <c r="A15" s="54" t="s">
        <v>140</v>
      </c>
      <c r="B15" s="54" t="s">
        <v>141</v>
      </c>
      <c r="C15" s="61">
        <f>data!E104</f>
        <v>12</v>
      </c>
      <c r="D15" s="99">
        <f>data!F104</f>
        <v>0.1025641026</v>
      </c>
      <c r="E15" s="63"/>
      <c r="F15" s="61">
        <f>data!G104</f>
        <v>7</v>
      </c>
      <c r="G15" s="62">
        <f t="shared" si="0"/>
        <v>0.58333333333333337</v>
      </c>
      <c r="H15" s="61">
        <f>data!H104</f>
        <v>5</v>
      </c>
      <c r="I15" s="62">
        <f t="shared" si="1"/>
        <v>0.41666666666666669</v>
      </c>
      <c r="J15" s="61">
        <f>data!I104</f>
        <v>0</v>
      </c>
      <c r="K15" s="62">
        <f t="shared" si="2"/>
        <v>0</v>
      </c>
    </row>
    <row r="16" spans="1:14" x14ac:dyDescent="0.2">
      <c r="A16" s="54" t="s">
        <v>142</v>
      </c>
      <c r="B16" s="54" t="s">
        <v>143</v>
      </c>
      <c r="C16" s="61">
        <f>data!E105</f>
        <v>41</v>
      </c>
      <c r="D16" s="99">
        <f>data!F105</f>
        <v>0.3504273504</v>
      </c>
      <c r="E16" s="63"/>
      <c r="F16" s="61">
        <f>data!G105</f>
        <v>32</v>
      </c>
      <c r="G16" s="62">
        <f t="shared" si="0"/>
        <v>0.78048780487804881</v>
      </c>
      <c r="H16" s="61">
        <f>data!H105</f>
        <v>6</v>
      </c>
      <c r="I16" s="62">
        <f t="shared" si="1"/>
        <v>0.14634146341463414</v>
      </c>
      <c r="J16" s="61">
        <f>data!I105</f>
        <v>3</v>
      </c>
      <c r="K16" s="62">
        <f t="shared" si="2"/>
        <v>7.3170731707317069E-2</v>
      </c>
    </row>
    <row r="17" spans="1:11" x14ac:dyDescent="0.2">
      <c r="A17" s="54" t="s">
        <v>144</v>
      </c>
      <c r="B17" s="54" t="s">
        <v>145</v>
      </c>
      <c r="C17" s="61">
        <f>data!E106</f>
        <v>3</v>
      </c>
      <c r="D17" s="99">
        <f>data!F106</f>
        <v>2.5641025599999999E-2</v>
      </c>
      <c r="E17" s="63"/>
      <c r="F17" s="61">
        <f>data!G106</f>
        <v>3</v>
      </c>
      <c r="G17" s="62">
        <f t="shared" si="0"/>
        <v>1</v>
      </c>
      <c r="H17" s="61">
        <f>data!H106</f>
        <v>0</v>
      </c>
      <c r="I17" s="62">
        <f t="shared" si="1"/>
        <v>0</v>
      </c>
      <c r="J17" s="61">
        <f>data!I106</f>
        <v>0</v>
      </c>
      <c r="K17" s="62">
        <f t="shared" si="2"/>
        <v>0</v>
      </c>
    </row>
    <row r="18" spans="1:11" x14ac:dyDescent="0.2">
      <c r="A18" s="54" t="s">
        <v>146</v>
      </c>
      <c r="B18" s="54" t="s">
        <v>147</v>
      </c>
      <c r="C18" s="61">
        <f>data!E107</f>
        <v>10</v>
      </c>
      <c r="D18" s="99">
        <f>data!F107</f>
        <v>8.5470085500000001E-2</v>
      </c>
      <c r="E18" s="63"/>
      <c r="F18" s="63"/>
      <c r="G18" s="63"/>
      <c r="H18" s="61">
        <f>data!H107</f>
        <v>10</v>
      </c>
      <c r="I18" s="62">
        <f t="shared" si="1"/>
        <v>1</v>
      </c>
      <c r="J18" s="63"/>
      <c r="K18" s="63"/>
    </row>
    <row r="19" spans="1:11" x14ac:dyDescent="0.2">
      <c r="A19" s="93" t="s">
        <v>148</v>
      </c>
      <c r="B19" s="93" t="s">
        <v>149</v>
      </c>
      <c r="C19" s="64">
        <f>data!E108</f>
        <v>9</v>
      </c>
      <c r="D19" s="100">
        <f>data!F108</f>
        <v>7.6923076899999998E-2</v>
      </c>
      <c r="E19" s="66"/>
      <c r="F19" s="64">
        <f>data!G108</f>
        <v>3</v>
      </c>
      <c r="G19" s="65">
        <f t="shared" ref="G19:G45" si="3">IF($C19=0,"-",F19/$C19)</f>
        <v>0.33333333333333331</v>
      </c>
      <c r="H19" s="64">
        <f>data!H108</f>
        <v>4</v>
      </c>
      <c r="I19" s="65">
        <f t="shared" si="1"/>
        <v>0.44444444444444442</v>
      </c>
      <c r="J19" s="64">
        <f>data!I108</f>
        <v>2</v>
      </c>
      <c r="K19" s="65">
        <f t="shared" ref="K19:K46" si="4">IF($C19=0,"-",J19/$C19)</f>
        <v>0.22222222222222221</v>
      </c>
    </row>
    <row r="20" spans="1:11" x14ac:dyDescent="0.2">
      <c r="A20" s="44" t="s">
        <v>150</v>
      </c>
      <c r="B20" s="44"/>
      <c r="C20" s="76">
        <f>data!E109</f>
        <v>52</v>
      </c>
      <c r="D20" s="97">
        <f>data!F109</f>
        <v>0.44444444440000003</v>
      </c>
      <c r="E20" s="76"/>
      <c r="F20" s="76">
        <f>data!G109</f>
        <v>12</v>
      </c>
      <c r="G20" s="77">
        <f t="shared" si="3"/>
        <v>0.23076923076923078</v>
      </c>
      <c r="H20" s="76">
        <f>data!H109</f>
        <v>36</v>
      </c>
      <c r="I20" s="77">
        <f t="shared" si="1"/>
        <v>0.69230769230769229</v>
      </c>
      <c r="J20" s="76">
        <f>data!I109</f>
        <v>4</v>
      </c>
      <c r="K20" s="77">
        <f t="shared" si="4"/>
        <v>7.6923076923076927E-2</v>
      </c>
    </row>
    <row r="21" spans="1:11" x14ac:dyDescent="0.2">
      <c r="A21" s="67" t="s">
        <v>151</v>
      </c>
      <c r="B21" s="67"/>
      <c r="C21" s="72">
        <f>data!E110</f>
        <v>22</v>
      </c>
      <c r="D21" s="101">
        <f>data!F110</f>
        <v>0.18803418799999999</v>
      </c>
      <c r="E21" s="74"/>
      <c r="F21" s="72">
        <f>data!G110</f>
        <v>8</v>
      </c>
      <c r="G21" s="73">
        <f t="shared" si="3"/>
        <v>0.36363636363636365</v>
      </c>
      <c r="H21" s="72">
        <f>data!H110</f>
        <v>14</v>
      </c>
      <c r="I21" s="73">
        <f t="shared" si="1"/>
        <v>0.63636363636363635</v>
      </c>
      <c r="J21" s="72">
        <f>data!I110</f>
        <v>0</v>
      </c>
      <c r="K21" s="73">
        <f t="shared" si="4"/>
        <v>0</v>
      </c>
    </row>
    <row r="22" spans="1:11" x14ac:dyDescent="0.2">
      <c r="A22" s="54" t="s">
        <v>152</v>
      </c>
      <c r="B22" s="54" t="s">
        <v>153</v>
      </c>
      <c r="C22" s="61">
        <f>data!E111</f>
        <v>14</v>
      </c>
      <c r="D22" s="99">
        <f>data!F111</f>
        <v>0.1196581197</v>
      </c>
      <c r="E22" s="63"/>
      <c r="F22" s="61">
        <f>data!G111</f>
        <v>6</v>
      </c>
      <c r="G22" s="62">
        <f t="shared" si="3"/>
        <v>0.42857142857142855</v>
      </c>
      <c r="H22" s="61">
        <f>data!H111</f>
        <v>8</v>
      </c>
      <c r="I22" s="62">
        <f t="shared" si="1"/>
        <v>0.5714285714285714</v>
      </c>
      <c r="J22" s="61">
        <f>data!I111</f>
        <v>0</v>
      </c>
      <c r="K22" s="62">
        <f t="shared" si="4"/>
        <v>0</v>
      </c>
    </row>
    <row r="23" spans="1:11" x14ac:dyDescent="0.2">
      <c r="A23" s="54" t="s">
        <v>154</v>
      </c>
      <c r="B23" s="54" t="s">
        <v>155</v>
      </c>
      <c r="C23" s="61">
        <f>data!E112</f>
        <v>6</v>
      </c>
      <c r="D23" s="99">
        <f>data!F112</f>
        <v>5.1282051299999999E-2</v>
      </c>
      <c r="E23" s="63"/>
      <c r="F23" s="61">
        <f>data!G112</f>
        <v>1</v>
      </c>
      <c r="G23" s="62">
        <f t="shared" si="3"/>
        <v>0.16666666666666666</v>
      </c>
      <c r="H23" s="61">
        <f>data!H112</f>
        <v>5</v>
      </c>
      <c r="I23" s="62">
        <f t="shared" si="1"/>
        <v>0.83333333333333337</v>
      </c>
      <c r="J23" s="61">
        <f>data!I112</f>
        <v>0</v>
      </c>
      <c r="K23" s="62">
        <f t="shared" si="4"/>
        <v>0</v>
      </c>
    </row>
    <row r="24" spans="1:11" x14ac:dyDescent="0.2">
      <c r="A24" s="54" t="s">
        <v>156</v>
      </c>
      <c r="B24" s="54" t="s">
        <v>157</v>
      </c>
      <c r="C24" s="61">
        <f>data!E113</f>
        <v>4</v>
      </c>
      <c r="D24" s="99">
        <f>data!F113</f>
        <v>3.4188034200000002E-2</v>
      </c>
      <c r="E24" s="63"/>
      <c r="F24" s="61">
        <f>data!G113</f>
        <v>1</v>
      </c>
      <c r="G24" s="62">
        <f t="shared" si="3"/>
        <v>0.25</v>
      </c>
      <c r="H24" s="61">
        <f>data!H113</f>
        <v>3</v>
      </c>
      <c r="I24" s="62">
        <f t="shared" si="1"/>
        <v>0.75</v>
      </c>
      <c r="J24" s="61">
        <f>data!I113</f>
        <v>0</v>
      </c>
      <c r="K24" s="62">
        <f t="shared" si="4"/>
        <v>0</v>
      </c>
    </row>
    <row r="25" spans="1:11" x14ac:dyDescent="0.2">
      <c r="A25" s="68" t="s">
        <v>158</v>
      </c>
      <c r="B25" s="68"/>
      <c r="C25" s="69">
        <f>data!E114</f>
        <v>39</v>
      </c>
      <c r="D25" s="102">
        <f>data!F114</f>
        <v>0.33333333329999998</v>
      </c>
      <c r="E25" s="71"/>
      <c r="F25" s="69">
        <f>data!G114</f>
        <v>8</v>
      </c>
      <c r="G25" s="70">
        <f t="shared" si="3"/>
        <v>0.20512820512820512</v>
      </c>
      <c r="H25" s="69">
        <f>data!H114</f>
        <v>30</v>
      </c>
      <c r="I25" s="70">
        <f t="shared" si="1"/>
        <v>0.76923076923076927</v>
      </c>
      <c r="J25" s="69">
        <f>data!I114</f>
        <v>1</v>
      </c>
      <c r="K25" s="70">
        <f t="shared" si="4"/>
        <v>2.564102564102564E-2</v>
      </c>
    </row>
    <row r="26" spans="1:11" x14ac:dyDescent="0.2">
      <c r="A26" s="54" t="s">
        <v>159</v>
      </c>
      <c r="B26" s="54" t="s">
        <v>160</v>
      </c>
      <c r="C26" s="61">
        <f>data!E115</f>
        <v>17</v>
      </c>
      <c r="D26" s="99">
        <f>data!F115</f>
        <v>0.14529914529999999</v>
      </c>
      <c r="E26" s="63"/>
      <c r="F26" s="61">
        <f>data!G115</f>
        <v>5</v>
      </c>
      <c r="G26" s="62">
        <f t="shared" si="3"/>
        <v>0.29411764705882354</v>
      </c>
      <c r="H26" s="61">
        <f>data!H115</f>
        <v>11</v>
      </c>
      <c r="I26" s="62">
        <f t="shared" si="1"/>
        <v>0.6470588235294118</v>
      </c>
      <c r="J26" s="61">
        <f>data!I115</f>
        <v>1</v>
      </c>
      <c r="K26" s="62">
        <f t="shared" si="4"/>
        <v>5.8823529411764705E-2</v>
      </c>
    </row>
    <row r="27" spans="1:11" x14ac:dyDescent="0.2">
      <c r="A27" s="54" t="s">
        <v>161</v>
      </c>
      <c r="B27" s="54" t="s">
        <v>162</v>
      </c>
      <c r="C27" s="61">
        <f>data!E116</f>
        <v>19</v>
      </c>
      <c r="D27" s="99">
        <f>data!F116</f>
        <v>0.16239316240000001</v>
      </c>
      <c r="E27" s="63"/>
      <c r="F27" s="61">
        <f>data!G116</f>
        <v>2</v>
      </c>
      <c r="G27" s="62">
        <f t="shared" si="3"/>
        <v>0.10526315789473684</v>
      </c>
      <c r="H27" s="61">
        <f>data!H116</f>
        <v>17</v>
      </c>
      <c r="I27" s="62">
        <f t="shared" si="1"/>
        <v>0.89473684210526316</v>
      </c>
      <c r="J27" s="61">
        <f>data!I116</f>
        <v>0</v>
      </c>
      <c r="K27" s="62">
        <f t="shared" si="4"/>
        <v>0</v>
      </c>
    </row>
    <row r="28" spans="1:11" x14ac:dyDescent="0.2">
      <c r="A28" s="54" t="s">
        <v>163</v>
      </c>
      <c r="B28" s="54" t="s">
        <v>164</v>
      </c>
      <c r="C28" s="61">
        <f>data!E117</f>
        <v>4</v>
      </c>
      <c r="D28" s="99">
        <f>data!F117</f>
        <v>3.4188034200000002E-2</v>
      </c>
      <c r="E28" s="63"/>
      <c r="F28" s="61">
        <f>data!G117</f>
        <v>0</v>
      </c>
      <c r="G28" s="62">
        <f t="shared" si="3"/>
        <v>0</v>
      </c>
      <c r="H28" s="61">
        <f>data!H117</f>
        <v>4</v>
      </c>
      <c r="I28" s="62">
        <f t="shared" si="1"/>
        <v>1</v>
      </c>
      <c r="J28" s="61">
        <f>data!I117</f>
        <v>0</v>
      </c>
      <c r="K28" s="62">
        <f t="shared" si="4"/>
        <v>0</v>
      </c>
    </row>
    <row r="29" spans="1:11" x14ac:dyDescent="0.2">
      <c r="A29" s="54" t="s">
        <v>165</v>
      </c>
      <c r="B29" s="54" t="s">
        <v>166</v>
      </c>
      <c r="C29" s="61">
        <f>data!E118</f>
        <v>6</v>
      </c>
      <c r="D29" s="99">
        <f>data!F118</f>
        <v>5.1282051299999999E-2</v>
      </c>
      <c r="E29" s="63"/>
      <c r="F29" s="61">
        <f>data!G118</f>
        <v>1</v>
      </c>
      <c r="G29" s="62">
        <f t="shared" si="3"/>
        <v>0.16666666666666666</v>
      </c>
      <c r="H29" s="61">
        <f>data!H118</f>
        <v>4</v>
      </c>
      <c r="I29" s="62">
        <f t="shared" si="1"/>
        <v>0.66666666666666663</v>
      </c>
      <c r="J29" s="61">
        <f>data!I118</f>
        <v>1</v>
      </c>
      <c r="K29" s="62">
        <f t="shared" si="4"/>
        <v>0.16666666666666666</v>
      </c>
    </row>
    <row r="30" spans="1:11" x14ac:dyDescent="0.2">
      <c r="A30" s="54" t="s">
        <v>167</v>
      </c>
      <c r="B30" s="54" t="s">
        <v>168</v>
      </c>
      <c r="C30" s="61">
        <f>data!E119</f>
        <v>1</v>
      </c>
      <c r="D30" s="99">
        <f>data!F119</f>
        <v>8.5470084999999998E-3</v>
      </c>
      <c r="E30" s="63"/>
      <c r="F30" s="61">
        <f>data!G119</f>
        <v>0</v>
      </c>
      <c r="G30" s="62">
        <f t="shared" si="3"/>
        <v>0</v>
      </c>
      <c r="H30" s="61">
        <f>data!H119</f>
        <v>1</v>
      </c>
      <c r="I30" s="62">
        <f t="shared" si="1"/>
        <v>1</v>
      </c>
      <c r="J30" s="61">
        <f>data!I119</f>
        <v>0</v>
      </c>
      <c r="K30" s="62">
        <f t="shared" si="4"/>
        <v>0</v>
      </c>
    </row>
    <row r="31" spans="1:11" x14ac:dyDescent="0.2">
      <c r="A31" s="68" t="s">
        <v>169</v>
      </c>
      <c r="B31" s="68"/>
      <c r="C31" s="69">
        <f>data!E120</f>
        <v>3</v>
      </c>
      <c r="D31" s="102">
        <f>data!F120</f>
        <v>2.5641025599999999E-2</v>
      </c>
      <c r="E31" s="71"/>
      <c r="F31" s="69">
        <f>data!G120</f>
        <v>0</v>
      </c>
      <c r="G31" s="70">
        <f t="shared" si="3"/>
        <v>0</v>
      </c>
      <c r="H31" s="69">
        <f>data!H120</f>
        <v>3</v>
      </c>
      <c r="I31" s="70">
        <f t="shared" si="1"/>
        <v>1</v>
      </c>
      <c r="J31" s="69">
        <f>data!I120</f>
        <v>0</v>
      </c>
      <c r="K31" s="70">
        <f t="shared" si="4"/>
        <v>0</v>
      </c>
    </row>
    <row r="32" spans="1:11" x14ac:dyDescent="0.2">
      <c r="A32" s="93" t="s">
        <v>170</v>
      </c>
      <c r="B32" s="93" t="s">
        <v>171</v>
      </c>
      <c r="C32" s="64">
        <f>data!E121</f>
        <v>3</v>
      </c>
      <c r="D32" s="100">
        <f>data!F121</f>
        <v>2.5641025599999999E-2</v>
      </c>
      <c r="E32" s="66"/>
      <c r="F32" s="64">
        <f>data!G121</f>
        <v>0</v>
      </c>
      <c r="G32" s="65">
        <f t="shared" si="3"/>
        <v>0</v>
      </c>
      <c r="H32" s="64">
        <f>data!H121</f>
        <v>3</v>
      </c>
      <c r="I32" s="65">
        <f t="shared" si="1"/>
        <v>1</v>
      </c>
      <c r="J32" s="64">
        <f>data!I121</f>
        <v>0</v>
      </c>
      <c r="K32" s="65">
        <f t="shared" si="4"/>
        <v>0</v>
      </c>
    </row>
    <row r="33" spans="1:11" x14ac:dyDescent="0.2">
      <c r="A33" s="44" t="s">
        <v>172</v>
      </c>
      <c r="B33" s="44"/>
      <c r="C33" s="76">
        <f>data!E122</f>
        <v>23</v>
      </c>
      <c r="D33" s="97">
        <f>data!F122</f>
        <v>0.19658119660000001</v>
      </c>
      <c r="E33" s="76"/>
      <c r="F33" s="76">
        <f>data!G122</f>
        <v>8</v>
      </c>
      <c r="G33" s="77">
        <f t="shared" si="3"/>
        <v>0.34782608695652173</v>
      </c>
      <c r="H33" s="76">
        <f>data!H122</f>
        <v>14</v>
      </c>
      <c r="I33" s="77">
        <f t="shared" si="1"/>
        <v>0.60869565217391308</v>
      </c>
      <c r="J33" s="76">
        <f>data!I122</f>
        <v>1</v>
      </c>
      <c r="K33" s="77">
        <f t="shared" si="4"/>
        <v>4.3478260869565216E-2</v>
      </c>
    </row>
    <row r="34" spans="1:11" x14ac:dyDescent="0.2">
      <c r="A34" s="92" t="s">
        <v>173</v>
      </c>
      <c r="B34" s="92" t="s">
        <v>174</v>
      </c>
      <c r="C34" s="58">
        <f>data!E123</f>
        <v>22</v>
      </c>
      <c r="D34" s="98">
        <f>data!F123</f>
        <v>0.18803418799999999</v>
      </c>
      <c r="E34" s="60"/>
      <c r="F34" s="58">
        <f>data!G123</f>
        <v>8</v>
      </c>
      <c r="G34" s="59">
        <f t="shared" si="3"/>
        <v>0.36363636363636365</v>
      </c>
      <c r="H34" s="58">
        <f>data!H123</f>
        <v>13</v>
      </c>
      <c r="I34" s="59">
        <f t="shared" si="1"/>
        <v>0.59090909090909094</v>
      </c>
      <c r="J34" s="58">
        <f>data!I123</f>
        <v>1</v>
      </c>
      <c r="K34" s="59">
        <f t="shared" si="4"/>
        <v>4.5454545454545456E-2</v>
      </c>
    </row>
    <row r="35" spans="1:11" x14ac:dyDescent="0.2">
      <c r="A35" s="93" t="s">
        <v>175</v>
      </c>
      <c r="B35" s="93" t="s">
        <v>176</v>
      </c>
      <c r="C35" s="64">
        <f>data!E124</f>
        <v>1</v>
      </c>
      <c r="D35" s="100">
        <f>data!F124</f>
        <v>8.5470084999999998E-3</v>
      </c>
      <c r="E35" s="66"/>
      <c r="F35" s="64">
        <f>data!G124</f>
        <v>0</v>
      </c>
      <c r="G35" s="65">
        <f t="shared" si="3"/>
        <v>0</v>
      </c>
      <c r="H35" s="64">
        <f>data!H124</f>
        <v>1</v>
      </c>
      <c r="I35" s="65">
        <f t="shared" si="1"/>
        <v>1</v>
      </c>
      <c r="J35" s="64">
        <f>data!I124</f>
        <v>0</v>
      </c>
      <c r="K35" s="65">
        <f t="shared" si="4"/>
        <v>0</v>
      </c>
    </row>
    <row r="36" spans="1:11" x14ac:dyDescent="0.2">
      <c r="A36" s="44" t="s">
        <v>177</v>
      </c>
      <c r="B36" s="44"/>
      <c r="C36" s="76">
        <f>data!E125</f>
        <v>10</v>
      </c>
      <c r="D36" s="97">
        <f>data!F125</f>
        <v>8.5470085500000001E-2</v>
      </c>
      <c r="E36" s="76"/>
      <c r="F36" s="76">
        <f>data!G125</f>
        <v>1</v>
      </c>
      <c r="G36" s="77">
        <f t="shared" si="3"/>
        <v>0.1</v>
      </c>
      <c r="H36" s="76">
        <f>data!H125</f>
        <v>7</v>
      </c>
      <c r="I36" s="77">
        <f t="shared" si="1"/>
        <v>0.7</v>
      </c>
      <c r="J36" s="76">
        <f>data!I125</f>
        <v>2</v>
      </c>
      <c r="K36" s="77">
        <f t="shared" si="4"/>
        <v>0.2</v>
      </c>
    </row>
    <row r="37" spans="1:11" x14ac:dyDescent="0.2">
      <c r="A37" s="92" t="s">
        <v>178</v>
      </c>
      <c r="B37" s="92" t="s">
        <v>179</v>
      </c>
      <c r="C37" s="58">
        <f>data!E126</f>
        <v>7</v>
      </c>
      <c r="D37" s="98">
        <f>data!F126</f>
        <v>5.9829059800000001E-2</v>
      </c>
      <c r="E37" s="60"/>
      <c r="F37" s="58">
        <f>data!G126</f>
        <v>0</v>
      </c>
      <c r="G37" s="59">
        <f t="shared" si="3"/>
        <v>0</v>
      </c>
      <c r="H37" s="58">
        <f>data!H126</f>
        <v>7</v>
      </c>
      <c r="I37" s="59">
        <f t="shared" si="1"/>
        <v>1</v>
      </c>
      <c r="J37" s="58">
        <f>data!I126</f>
        <v>0</v>
      </c>
      <c r="K37" s="59">
        <f t="shared" si="4"/>
        <v>0</v>
      </c>
    </row>
    <row r="38" spans="1:11" x14ac:dyDescent="0.2">
      <c r="A38" s="93" t="s">
        <v>180</v>
      </c>
      <c r="B38" s="93" t="s">
        <v>181</v>
      </c>
      <c r="C38" s="64">
        <f>data!E127</f>
        <v>3</v>
      </c>
      <c r="D38" s="100">
        <f>data!F127</f>
        <v>2.5641025599999999E-2</v>
      </c>
      <c r="E38" s="66"/>
      <c r="F38" s="64">
        <f>data!G127</f>
        <v>1</v>
      </c>
      <c r="G38" s="65">
        <f t="shared" si="3"/>
        <v>0.33333333333333331</v>
      </c>
      <c r="H38" s="64">
        <f>data!H127</f>
        <v>0</v>
      </c>
      <c r="I38" s="65">
        <f t="shared" si="1"/>
        <v>0</v>
      </c>
      <c r="J38" s="64">
        <f>data!I127</f>
        <v>2</v>
      </c>
      <c r="K38" s="65">
        <f t="shared" si="4"/>
        <v>0.66666666666666663</v>
      </c>
    </row>
    <row r="39" spans="1:11" x14ac:dyDescent="0.2">
      <c r="A39" s="44" t="s">
        <v>182</v>
      </c>
      <c r="B39" s="44"/>
      <c r="C39" s="76">
        <f>data!E128</f>
        <v>25</v>
      </c>
      <c r="D39" s="97">
        <f>data!F128</f>
        <v>0.21367521370000001</v>
      </c>
      <c r="E39" s="76"/>
      <c r="F39" s="76">
        <f>data!G128</f>
        <v>1</v>
      </c>
      <c r="G39" s="77">
        <f t="shared" si="3"/>
        <v>0.04</v>
      </c>
      <c r="H39" s="76">
        <f>data!H128</f>
        <v>24</v>
      </c>
      <c r="I39" s="77">
        <f t="shared" si="1"/>
        <v>0.96</v>
      </c>
      <c r="J39" s="76">
        <f>data!I128</f>
        <v>0</v>
      </c>
      <c r="K39" s="77">
        <f t="shared" si="4"/>
        <v>0</v>
      </c>
    </row>
    <row r="40" spans="1:11" x14ac:dyDescent="0.2">
      <c r="A40" s="92" t="s">
        <v>183</v>
      </c>
      <c r="B40" s="92" t="s">
        <v>184</v>
      </c>
      <c r="C40" s="58">
        <f>data!E129</f>
        <v>7</v>
      </c>
      <c r="D40" s="98">
        <f>data!F129</f>
        <v>5.9829059800000001E-2</v>
      </c>
      <c r="E40" s="60"/>
      <c r="F40" s="58">
        <f>data!G129</f>
        <v>0</v>
      </c>
      <c r="G40" s="59">
        <f t="shared" si="3"/>
        <v>0</v>
      </c>
      <c r="H40" s="58">
        <f>data!H129</f>
        <v>7</v>
      </c>
      <c r="I40" s="59">
        <f t="shared" si="1"/>
        <v>1</v>
      </c>
      <c r="J40" s="58">
        <f>data!I129</f>
        <v>0</v>
      </c>
      <c r="K40" s="59">
        <f t="shared" si="4"/>
        <v>0</v>
      </c>
    </row>
    <row r="41" spans="1:11" x14ac:dyDescent="0.2">
      <c r="A41" s="54" t="s">
        <v>185</v>
      </c>
      <c r="B41" s="54" t="s">
        <v>186</v>
      </c>
      <c r="C41" s="61">
        <f>data!E130</f>
        <v>7</v>
      </c>
      <c r="D41" s="99">
        <f>data!F130</f>
        <v>5.9829059800000001E-2</v>
      </c>
      <c r="E41" s="63"/>
      <c r="F41" s="61">
        <f>data!G130</f>
        <v>1</v>
      </c>
      <c r="G41" s="62">
        <f t="shared" si="3"/>
        <v>0.14285714285714285</v>
      </c>
      <c r="H41" s="61">
        <f>data!H130</f>
        <v>6</v>
      </c>
      <c r="I41" s="62">
        <f t="shared" si="1"/>
        <v>0.8571428571428571</v>
      </c>
      <c r="J41" s="61">
        <f>data!I130</f>
        <v>0</v>
      </c>
      <c r="K41" s="62">
        <f t="shared" si="4"/>
        <v>0</v>
      </c>
    </row>
    <row r="42" spans="1:11" x14ac:dyDescent="0.2">
      <c r="A42" s="54" t="s">
        <v>187</v>
      </c>
      <c r="B42" s="54" t="s">
        <v>188</v>
      </c>
      <c r="C42" s="61">
        <f>data!E131</f>
        <v>7</v>
      </c>
      <c r="D42" s="99">
        <f>data!F131</f>
        <v>5.9829059800000001E-2</v>
      </c>
      <c r="E42" s="63"/>
      <c r="F42" s="61">
        <f>data!G131</f>
        <v>0</v>
      </c>
      <c r="G42" s="62">
        <f t="shared" si="3"/>
        <v>0</v>
      </c>
      <c r="H42" s="61">
        <f>data!H131</f>
        <v>7</v>
      </c>
      <c r="I42" s="62">
        <f t="shared" si="1"/>
        <v>1</v>
      </c>
      <c r="J42" s="61">
        <f>data!I131</f>
        <v>0</v>
      </c>
      <c r="K42" s="62">
        <f t="shared" si="4"/>
        <v>0</v>
      </c>
    </row>
    <row r="43" spans="1:11" x14ac:dyDescent="0.2">
      <c r="A43" s="93" t="s">
        <v>189</v>
      </c>
      <c r="B43" s="93" t="s">
        <v>190</v>
      </c>
      <c r="C43" s="64">
        <f>data!E132</f>
        <v>8</v>
      </c>
      <c r="D43" s="100">
        <f>data!F132</f>
        <v>6.8376068400000004E-2</v>
      </c>
      <c r="E43" s="66"/>
      <c r="F43" s="64">
        <f>data!G132</f>
        <v>0</v>
      </c>
      <c r="G43" s="65">
        <f t="shared" si="3"/>
        <v>0</v>
      </c>
      <c r="H43" s="64">
        <f>data!H132</f>
        <v>8</v>
      </c>
      <c r="I43" s="65">
        <f t="shared" si="1"/>
        <v>1</v>
      </c>
      <c r="J43" s="64">
        <f>data!I132</f>
        <v>0</v>
      </c>
      <c r="K43" s="65">
        <f t="shared" si="4"/>
        <v>0</v>
      </c>
    </row>
    <row r="44" spans="1:11" x14ac:dyDescent="0.2">
      <c r="A44" s="44" t="s">
        <v>191</v>
      </c>
      <c r="B44" s="44"/>
      <c r="C44" s="76">
        <f>data!E133</f>
        <v>18</v>
      </c>
      <c r="D44" s="97">
        <f>data!F133</f>
        <v>0.1538461538</v>
      </c>
      <c r="E44" s="76"/>
      <c r="F44" s="76">
        <f>data!G133</f>
        <v>1</v>
      </c>
      <c r="G44" s="77">
        <f t="shared" si="3"/>
        <v>5.5555555555555552E-2</v>
      </c>
      <c r="H44" s="76">
        <f>data!H133</f>
        <v>4</v>
      </c>
      <c r="I44" s="77">
        <f t="shared" si="1"/>
        <v>0.22222222222222221</v>
      </c>
      <c r="J44" s="76">
        <f>data!I133</f>
        <v>13</v>
      </c>
      <c r="K44" s="77">
        <f t="shared" si="4"/>
        <v>0.72222222222222221</v>
      </c>
    </row>
    <row r="45" spans="1:11" x14ac:dyDescent="0.2">
      <c r="A45" s="92" t="s">
        <v>192</v>
      </c>
      <c r="B45" s="92" t="s">
        <v>193</v>
      </c>
      <c r="C45" s="58">
        <f>data!E134</f>
        <v>11</v>
      </c>
      <c r="D45" s="98">
        <f>data!F134</f>
        <v>9.4017093999999996E-2</v>
      </c>
      <c r="E45" s="60"/>
      <c r="F45" s="58">
        <f>data!G134</f>
        <v>1</v>
      </c>
      <c r="G45" s="59">
        <f t="shared" si="3"/>
        <v>9.0909090909090912E-2</v>
      </c>
      <c r="H45" s="58">
        <f>data!H134</f>
        <v>4</v>
      </c>
      <c r="I45" s="59">
        <f t="shared" si="1"/>
        <v>0.36363636363636365</v>
      </c>
      <c r="J45" s="58">
        <f>data!I134</f>
        <v>6</v>
      </c>
      <c r="K45" s="59">
        <f t="shared" si="4"/>
        <v>0.54545454545454541</v>
      </c>
    </row>
    <row r="46" spans="1:11" x14ac:dyDescent="0.2">
      <c r="A46" s="93" t="s">
        <v>194</v>
      </c>
      <c r="B46" s="93" t="s">
        <v>195</v>
      </c>
      <c r="C46" s="64">
        <f>data!E135</f>
        <v>7</v>
      </c>
      <c r="D46" s="100">
        <f>data!F135</f>
        <v>5.9829059800000001E-2</v>
      </c>
      <c r="E46" s="66"/>
      <c r="F46" s="66"/>
      <c r="G46" s="63"/>
      <c r="H46" s="66"/>
      <c r="I46" s="63"/>
      <c r="J46" s="64">
        <f>data!I135</f>
        <v>7</v>
      </c>
      <c r="K46" s="65">
        <f t="shared" si="4"/>
        <v>1</v>
      </c>
    </row>
    <row r="47" spans="1:11" ht="2.25" customHeight="1" x14ac:dyDescent="0.2"/>
    <row r="48" spans="1:11" ht="39" customHeight="1" x14ac:dyDescent="0.2">
      <c r="A48" s="130" t="s">
        <v>206</v>
      </c>
      <c r="B48" s="130"/>
      <c r="C48" s="130"/>
      <c r="D48" s="130"/>
      <c r="E48" s="130"/>
      <c r="F48" s="130"/>
      <c r="G48" s="130"/>
      <c r="H48" s="130"/>
      <c r="I48" s="130"/>
      <c r="J48" s="130"/>
      <c r="K48" s="130"/>
    </row>
    <row r="49" spans="1:11" ht="3" customHeight="1" x14ac:dyDescent="0.2">
      <c r="A49" s="90"/>
      <c r="B49" s="13"/>
      <c r="C49" s="13"/>
      <c r="D49" s="13"/>
      <c r="E49" s="13"/>
      <c r="F49" s="13"/>
      <c r="G49" s="13"/>
      <c r="H49" s="13"/>
      <c r="I49" s="13"/>
      <c r="J49" s="13"/>
      <c r="K49" s="13"/>
    </row>
    <row r="50" spans="1:11" ht="29.25" customHeight="1" x14ac:dyDescent="0.2">
      <c r="A50" s="130" t="s">
        <v>207</v>
      </c>
      <c r="B50" s="130"/>
      <c r="C50" s="130"/>
      <c r="D50" s="130"/>
      <c r="E50" s="130"/>
      <c r="F50" s="130"/>
      <c r="G50" s="130"/>
      <c r="H50" s="130"/>
      <c r="I50" s="130"/>
      <c r="J50" s="130"/>
      <c r="K50" s="130"/>
    </row>
    <row r="51" spans="1:11" ht="3" customHeight="1" x14ac:dyDescent="0.2">
      <c r="A51" s="90"/>
      <c r="B51" s="13"/>
      <c r="C51" s="13"/>
      <c r="D51" s="13"/>
      <c r="E51" s="13"/>
      <c r="F51" s="13"/>
      <c r="G51" s="13"/>
      <c r="H51" s="13"/>
      <c r="I51" s="13"/>
      <c r="J51" s="13"/>
      <c r="K51" s="13"/>
    </row>
    <row r="52" spans="1:11" ht="11.25" customHeight="1" x14ac:dyDescent="0.2">
      <c r="A52" s="133" t="s">
        <v>208</v>
      </c>
      <c r="B52" s="133"/>
      <c r="C52" s="133"/>
      <c r="D52" s="133"/>
      <c r="E52" s="133"/>
      <c r="F52" s="133"/>
      <c r="G52" s="133"/>
      <c r="H52" s="133"/>
      <c r="I52" s="133"/>
      <c r="J52" s="133"/>
      <c r="K52" s="133"/>
    </row>
  </sheetData>
  <mergeCells count="8">
    <mergeCell ref="A52:K52"/>
    <mergeCell ref="A5:B6"/>
    <mergeCell ref="C5:D5"/>
    <mergeCell ref="F5:G5"/>
    <mergeCell ref="H5:I5"/>
    <mergeCell ref="J5:K5"/>
    <mergeCell ref="A48:K48"/>
    <mergeCell ref="A50:K50"/>
  </mergeCells>
  <pageMargins left="0.5" right="0.3" top="0.5" bottom="0.5" header="0.25" footer="0.25"/>
  <pageSetup orientation="portrait" r:id="rId1"/>
  <headerFooter>
    <oddFooter>&amp;L&amp;"Verdana,Regular"&amp;6DSHS | Research and Data Analysis&amp;C&amp;"Verdana,Bold"&amp;8F&amp;R&amp;"Verdana,Regular"&amp;6&amp;D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5"/>
  <sheetViews>
    <sheetView workbookViewId="0">
      <selection activeCell="A5" sqref="A5"/>
    </sheetView>
  </sheetViews>
  <sheetFormatPr defaultRowHeight="10.5" x14ac:dyDescent="0.15"/>
  <cols>
    <col min="1" max="1" width="5.28515625" style="21" customWidth="1"/>
    <col min="2" max="2" width="9.140625" style="21"/>
    <col min="3" max="3" width="35.7109375" style="21" customWidth="1"/>
    <col min="4" max="8" width="7.28515625" style="21" customWidth="1"/>
    <col min="9" max="9" width="7.85546875" style="21" bestFit="1" customWidth="1"/>
    <col min="10" max="10" width="5.5703125" style="21" customWidth="1"/>
    <col min="11" max="11" width="2.85546875" style="21" customWidth="1"/>
    <col min="12" max="12" width="8.85546875" style="21" bestFit="1" customWidth="1"/>
    <col min="13" max="13" width="7.42578125" style="21" bestFit="1" customWidth="1"/>
    <col min="14" max="16384" width="9.140625" style="21"/>
  </cols>
  <sheetData>
    <row r="1" spans="1:14" x14ac:dyDescent="0.15">
      <c r="A1" s="21" t="s">
        <v>262</v>
      </c>
      <c r="F1" s="21" t="s">
        <v>0</v>
      </c>
      <c r="N1" s="31"/>
    </row>
    <row r="2" spans="1:14" x14ac:dyDescent="0.15">
      <c r="A2" s="21" t="s">
        <v>262</v>
      </c>
      <c r="F2" s="21" t="s">
        <v>216</v>
      </c>
    </row>
    <row r="3" spans="1:14" x14ac:dyDescent="0.15">
      <c r="A3" s="21" t="s">
        <v>263</v>
      </c>
      <c r="F3" s="21" t="s">
        <v>2</v>
      </c>
    </row>
    <row r="4" spans="1:14" x14ac:dyDescent="0.15">
      <c r="A4" s="21">
        <v>2017</v>
      </c>
      <c r="F4" s="21" t="s">
        <v>3</v>
      </c>
    </row>
    <row r="5" spans="1:14" x14ac:dyDescent="0.15">
      <c r="A5" s="2" t="str">
        <f>CHAR(149)</f>
        <v>•</v>
      </c>
      <c r="F5" s="21" t="s">
        <v>4</v>
      </c>
    </row>
    <row r="6" spans="1:14" x14ac:dyDescent="0.15">
      <c r="A6" s="21" t="str">
        <f>CONCATENATE("All Clients Receiving Services from ",A1)</f>
        <v>All Clients Receiving Services from Developmental Disabilities Administration</v>
      </c>
    </row>
    <row r="7" spans="1:14" x14ac:dyDescent="0.15">
      <c r="A7" s="21" t="str">
        <f>CONCATENATE(A1,," ",A5," Weighted Data")</f>
        <v>Developmental Disabilities Administration • Weighted Data</v>
      </c>
      <c r="F7" s="21" t="str">
        <f>CONCATENATE(A1," ",A5," Unweighted Data")</f>
        <v>Developmental Disabilities Administration • Unweighted Data</v>
      </c>
      <c r="J7" s="32"/>
    </row>
    <row r="8" spans="1:14" x14ac:dyDescent="0.15">
      <c r="A8" s="21" t="str">
        <f>CONCATENATE(A2," ",A5," Weighted Data")</f>
        <v>Developmental Disabilities Administration • Weighted Data</v>
      </c>
      <c r="F8" s="21" t="str">
        <f>CONCATENATE(B95," of ",C95," Respondents Made Comments")</f>
        <v>117 of 126 Respondents Made Comments</v>
      </c>
    </row>
    <row r="10" spans="1:14" x14ac:dyDescent="0.15">
      <c r="A10" s="33" t="s">
        <v>5</v>
      </c>
      <c r="B10" s="33"/>
      <c r="C10" s="33"/>
      <c r="D10" s="33"/>
      <c r="E10" s="33"/>
      <c r="F10" s="33"/>
      <c r="G10" s="33"/>
      <c r="H10" s="33"/>
      <c r="I10" s="33"/>
    </row>
    <row r="12" spans="1:14" x14ac:dyDescent="0.15">
      <c r="A12" s="34" t="s">
        <v>6</v>
      </c>
      <c r="B12" s="35" t="s">
        <v>7</v>
      </c>
      <c r="C12" s="35" t="s">
        <v>8</v>
      </c>
      <c r="D12" s="41" t="s">
        <v>9</v>
      </c>
      <c r="E12" s="41" t="s">
        <v>10</v>
      </c>
      <c r="F12" s="41" t="s">
        <v>11</v>
      </c>
      <c r="G12" s="41" t="s">
        <v>12</v>
      </c>
      <c r="H12" s="41" t="s">
        <v>13</v>
      </c>
      <c r="I12" s="41" t="s">
        <v>14</v>
      </c>
    </row>
    <row r="13" spans="1:14" s="2" customFormat="1" x14ac:dyDescent="0.15">
      <c r="A13" s="2">
        <v>1</v>
      </c>
      <c r="B13" s="2" t="s">
        <v>15</v>
      </c>
      <c r="C13" s="2" t="s">
        <v>264</v>
      </c>
      <c r="D13" s="37">
        <v>0</v>
      </c>
      <c r="E13" s="37">
        <v>2.35515715E-2</v>
      </c>
      <c r="F13" s="37">
        <v>5.40392435E-2</v>
      </c>
      <c r="G13" s="37">
        <v>0.51163537059999997</v>
      </c>
      <c r="H13" s="37">
        <v>0.41077381439999999</v>
      </c>
      <c r="I13" s="37">
        <v>0.92240918500000002</v>
      </c>
      <c r="J13" s="2" t="s">
        <v>15</v>
      </c>
      <c r="K13" s="3"/>
    </row>
    <row r="14" spans="1:14" s="2" customFormat="1" x14ac:dyDescent="0.15">
      <c r="A14" s="2">
        <v>3</v>
      </c>
      <c r="B14" s="2" t="s">
        <v>16</v>
      </c>
      <c r="C14" s="2" t="s">
        <v>265</v>
      </c>
      <c r="D14" s="37">
        <v>0</v>
      </c>
      <c r="E14" s="37">
        <v>3.9444487299999997E-2</v>
      </c>
      <c r="F14" s="37">
        <v>5.6651131100000002E-2</v>
      </c>
      <c r="G14" s="37">
        <v>0.61445774050000002</v>
      </c>
      <c r="H14" s="37">
        <v>0.289446641</v>
      </c>
      <c r="I14" s="37">
        <v>0.90390438159999997</v>
      </c>
      <c r="J14" s="2" t="s">
        <v>16</v>
      </c>
      <c r="K14" s="3"/>
    </row>
    <row r="15" spans="1:14" s="2" customFormat="1" x14ac:dyDescent="0.15">
      <c r="A15" s="2">
        <v>4</v>
      </c>
      <c r="B15" s="2" t="s">
        <v>17</v>
      </c>
      <c r="C15" s="2" t="s">
        <v>266</v>
      </c>
      <c r="D15" s="37">
        <v>7.6586557999999997E-3</v>
      </c>
      <c r="E15" s="37">
        <v>4.5512157400000003E-2</v>
      </c>
      <c r="F15" s="37">
        <v>8.7090419500000002E-2</v>
      </c>
      <c r="G15" s="37">
        <v>0.57212928399999996</v>
      </c>
      <c r="H15" s="37">
        <v>0.28760948330000002</v>
      </c>
      <c r="I15" s="37">
        <v>0.85973876729999998</v>
      </c>
      <c r="J15" s="2" t="s">
        <v>17</v>
      </c>
      <c r="K15" s="3"/>
    </row>
    <row r="16" spans="1:14" s="2" customFormat="1" x14ac:dyDescent="0.15">
      <c r="A16" s="2">
        <v>5</v>
      </c>
      <c r="B16" s="2" t="s">
        <v>18</v>
      </c>
      <c r="C16" s="2" t="s">
        <v>255</v>
      </c>
      <c r="D16" s="37">
        <v>0</v>
      </c>
      <c r="E16" s="37">
        <v>1.60248687E-2</v>
      </c>
      <c r="F16" s="37">
        <v>1.29336942E-2</v>
      </c>
      <c r="G16" s="37">
        <v>0.65444587990000003</v>
      </c>
      <c r="H16" s="37">
        <v>0.31659555719999999</v>
      </c>
      <c r="I16" s="37">
        <v>0.97104143710000002</v>
      </c>
      <c r="J16" s="2" t="s">
        <v>18</v>
      </c>
      <c r="K16" s="3"/>
    </row>
    <row r="17" spans="1:32" s="2" customFormat="1" x14ac:dyDescent="0.15">
      <c r="A17" s="2">
        <v>6</v>
      </c>
      <c r="B17" s="2" t="s">
        <v>19</v>
      </c>
      <c r="C17" s="2" t="s">
        <v>256</v>
      </c>
      <c r="D17" s="37">
        <v>0</v>
      </c>
      <c r="E17" s="37">
        <v>2.7287280899999999E-2</v>
      </c>
      <c r="F17" s="37">
        <v>3.97719801E-2</v>
      </c>
      <c r="G17" s="37">
        <v>0.67779717279999996</v>
      </c>
      <c r="H17" s="37">
        <v>0.25514356630000001</v>
      </c>
      <c r="I17" s="37">
        <v>0.93294073899999996</v>
      </c>
      <c r="J17" s="2" t="s">
        <v>19</v>
      </c>
      <c r="K17" s="3"/>
    </row>
    <row r="18" spans="1:32" s="2" customFormat="1" x14ac:dyDescent="0.15">
      <c r="A18" s="2">
        <v>7</v>
      </c>
      <c r="B18" s="2" t="s">
        <v>20</v>
      </c>
      <c r="C18" s="2" t="s">
        <v>257</v>
      </c>
      <c r="D18" s="37">
        <v>0</v>
      </c>
      <c r="E18" s="37">
        <v>4.2441902300000001E-2</v>
      </c>
      <c r="F18" s="37">
        <v>7.7921196100000006E-2</v>
      </c>
      <c r="G18" s="37">
        <v>0.68896195189999998</v>
      </c>
      <c r="H18" s="37">
        <v>0.19067494979999999</v>
      </c>
      <c r="I18" s="37">
        <v>0.87963690159999997</v>
      </c>
      <c r="J18" s="2" t="s">
        <v>20</v>
      </c>
      <c r="K18" s="3"/>
    </row>
    <row r="19" spans="1:32" s="2" customFormat="1" x14ac:dyDescent="0.15">
      <c r="A19" s="2">
        <v>8</v>
      </c>
      <c r="B19" s="2" t="s">
        <v>21</v>
      </c>
      <c r="C19" s="2" t="s">
        <v>267</v>
      </c>
      <c r="D19" s="37">
        <v>1.01435026E-2</v>
      </c>
      <c r="E19" s="37">
        <v>6.0656506800000003E-2</v>
      </c>
      <c r="F19" s="37">
        <v>2.9473519900000002E-2</v>
      </c>
      <c r="G19" s="37">
        <v>0.66715315180000001</v>
      </c>
      <c r="H19" s="37">
        <v>0.23257331880000001</v>
      </c>
      <c r="I19" s="37">
        <v>0.89972647059999999</v>
      </c>
      <c r="J19" s="2" t="s">
        <v>21</v>
      </c>
      <c r="K19" s="3"/>
    </row>
    <row r="20" spans="1:32" s="2" customFormat="1" x14ac:dyDescent="0.15">
      <c r="A20" s="2">
        <v>9</v>
      </c>
      <c r="B20" s="2" t="s">
        <v>22</v>
      </c>
      <c r="C20" s="2" t="s">
        <v>268</v>
      </c>
      <c r="D20" s="37">
        <v>3.19385669E-2</v>
      </c>
      <c r="E20" s="37">
        <v>9.1829349099999999E-2</v>
      </c>
      <c r="F20" s="37">
        <v>7.6480508000000003E-2</v>
      </c>
      <c r="G20" s="37">
        <v>0.45043152199999997</v>
      </c>
      <c r="H20" s="37">
        <v>0.34932005399999999</v>
      </c>
      <c r="I20" s="37">
        <v>0.79975157600000002</v>
      </c>
      <c r="J20" s="2" t="s">
        <v>22</v>
      </c>
      <c r="K20" s="3"/>
    </row>
    <row r="21" spans="1:32" s="2" customFormat="1" x14ac:dyDescent="0.15">
      <c r="A21" s="2">
        <v>10</v>
      </c>
      <c r="B21" s="2" t="s">
        <v>23</v>
      </c>
      <c r="C21" s="2" t="s">
        <v>269</v>
      </c>
      <c r="D21" s="37">
        <v>8.2066404999999992E-3</v>
      </c>
      <c r="E21" s="37">
        <v>8.5783823999999995E-2</v>
      </c>
      <c r="F21" s="37">
        <v>6.8903225900000004E-2</v>
      </c>
      <c r="G21" s="37">
        <v>0.6130873537</v>
      </c>
      <c r="H21" s="37">
        <v>0.22401895590000001</v>
      </c>
      <c r="I21" s="37">
        <v>0.83710630949999998</v>
      </c>
      <c r="J21" s="2" t="s">
        <v>23</v>
      </c>
      <c r="K21" s="3"/>
    </row>
    <row r="22" spans="1:32" s="2" customFormat="1" x14ac:dyDescent="0.15">
      <c r="A22" s="2">
        <v>11</v>
      </c>
      <c r="B22" s="2" t="s">
        <v>24</v>
      </c>
      <c r="C22" s="2" t="s">
        <v>25</v>
      </c>
      <c r="D22" s="37">
        <v>2.6491632E-3</v>
      </c>
      <c r="E22" s="37">
        <v>0.1295473804</v>
      </c>
      <c r="F22" s="37">
        <v>7.7741527599999999E-2</v>
      </c>
      <c r="G22" s="37">
        <v>0.57403309609999997</v>
      </c>
      <c r="H22" s="37">
        <v>0.21602883279999999</v>
      </c>
      <c r="I22" s="37">
        <v>0.79006192890000004</v>
      </c>
      <c r="J22" s="2" t="s">
        <v>24</v>
      </c>
      <c r="K22" s="3"/>
    </row>
    <row r="23" spans="1:32" s="2" customFormat="1" x14ac:dyDescent="0.15">
      <c r="A23" s="2">
        <v>13</v>
      </c>
      <c r="B23" s="2" t="s">
        <v>26</v>
      </c>
      <c r="C23" s="2" t="s">
        <v>270</v>
      </c>
      <c r="D23" s="37">
        <v>1.82212343E-2</v>
      </c>
      <c r="E23" s="37">
        <v>0.1725102419</v>
      </c>
      <c r="F23" s="37">
        <v>0.16597515539999999</v>
      </c>
      <c r="G23" s="37">
        <v>0.54698121330000005</v>
      </c>
      <c r="H23" s="37">
        <v>9.6312154999999997E-2</v>
      </c>
      <c r="I23" s="37">
        <v>0.64329336829999995</v>
      </c>
      <c r="J23" s="2" t="s">
        <v>26</v>
      </c>
      <c r="K23" s="3"/>
    </row>
    <row r="24" spans="1:32" s="2" customFormat="1" x14ac:dyDescent="0.15">
      <c r="A24" s="2">
        <v>14</v>
      </c>
      <c r="B24" s="2" t="s">
        <v>27</v>
      </c>
      <c r="C24" s="2" t="s">
        <v>271</v>
      </c>
      <c r="D24" s="37">
        <v>0</v>
      </c>
      <c r="E24" s="37">
        <v>9.5908947999999994E-2</v>
      </c>
      <c r="F24" s="37">
        <v>0.1349532631</v>
      </c>
      <c r="G24" s="37">
        <v>0.5343583864</v>
      </c>
      <c r="H24" s="37">
        <v>0.23477940259999999</v>
      </c>
      <c r="I24" s="37">
        <v>0.76913778899999996</v>
      </c>
      <c r="J24" s="2" t="s">
        <v>27</v>
      </c>
      <c r="K24" s="3"/>
      <c r="S24" s="4"/>
    </row>
    <row r="25" spans="1:32" s="2" customFormat="1" x14ac:dyDescent="0.15">
      <c r="A25" s="2">
        <v>15</v>
      </c>
      <c r="B25" s="2" t="s">
        <v>28</v>
      </c>
      <c r="C25" s="2" t="s">
        <v>272</v>
      </c>
      <c r="D25" s="37">
        <v>0</v>
      </c>
      <c r="E25" s="37">
        <v>0.147529139</v>
      </c>
      <c r="F25" s="37">
        <v>0.13833703480000001</v>
      </c>
      <c r="G25" s="37">
        <v>0.600643539</v>
      </c>
      <c r="H25" s="37">
        <v>0.1134902872</v>
      </c>
      <c r="I25" s="37">
        <v>0.71413382619999999</v>
      </c>
      <c r="J25" s="2" t="s">
        <v>28</v>
      </c>
      <c r="K25" s="3"/>
    </row>
    <row r="26" spans="1:32" s="2" customFormat="1" x14ac:dyDescent="0.15">
      <c r="A26" s="2">
        <v>16</v>
      </c>
      <c r="B26" s="2" t="s">
        <v>29</v>
      </c>
      <c r="C26" s="2" t="s">
        <v>273</v>
      </c>
      <c r="D26" s="37">
        <v>7.7267272000000001E-3</v>
      </c>
      <c r="E26" s="37">
        <v>4.8102524000000001E-2</v>
      </c>
      <c r="F26" s="37">
        <v>6.6724255100000004E-2</v>
      </c>
      <c r="G26" s="37">
        <v>0.63892931139999998</v>
      </c>
      <c r="H26" s="37">
        <v>0.2385171824</v>
      </c>
      <c r="I26" s="37">
        <v>0.87744649379999995</v>
      </c>
      <c r="J26" s="2" t="s">
        <v>29</v>
      </c>
      <c r="K26" s="3"/>
    </row>
    <row r="27" spans="1:32" s="2" customFormat="1" x14ac:dyDescent="0.15">
      <c r="A27" s="2">
        <v>17</v>
      </c>
      <c r="B27" s="2" t="s">
        <v>30</v>
      </c>
      <c r="C27" s="2" t="s">
        <v>31</v>
      </c>
      <c r="D27" s="37">
        <v>2.3808560499999999E-2</v>
      </c>
      <c r="E27" s="37">
        <v>0.1601230968</v>
      </c>
      <c r="F27" s="37">
        <v>8.1404911999999996E-2</v>
      </c>
      <c r="G27" s="37">
        <v>0.5713308332</v>
      </c>
      <c r="H27" s="37">
        <v>0.16333259750000001</v>
      </c>
      <c r="I27" s="37">
        <v>0.73466343069999995</v>
      </c>
      <c r="J27" s="2" t="s">
        <v>30</v>
      </c>
      <c r="K27" s="3"/>
    </row>
    <row r="28" spans="1:32" s="2" customFormat="1" ht="21" x14ac:dyDescent="0.15">
      <c r="A28" s="2">
        <v>18</v>
      </c>
      <c r="B28" s="2" t="s">
        <v>32</v>
      </c>
      <c r="C28" s="38" t="s">
        <v>238</v>
      </c>
      <c r="D28" s="37">
        <v>1.89771369E-2</v>
      </c>
      <c r="E28" s="37">
        <v>7.2743540199999998E-2</v>
      </c>
      <c r="F28" s="37">
        <v>2.54743186E-2</v>
      </c>
      <c r="G28" s="37">
        <v>0.64261901330000004</v>
      </c>
      <c r="H28" s="37">
        <v>0.24018599099999999</v>
      </c>
      <c r="I28" s="37">
        <v>0.88280500429999997</v>
      </c>
      <c r="J28" s="2" t="s">
        <v>32</v>
      </c>
      <c r="K28" s="3"/>
      <c r="N28" s="4"/>
    </row>
    <row r="29" spans="1:32" s="2" customFormat="1" ht="21" x14ac:dyDescent="0.15">
      <c r="A29" s="2">
        <v>19</v>
      </c>
      <c r="B29" s="2" t="s">
        <v>33</v>
      </c>
      <c r="C29" s="38" t="s">
        <v>274</v>
      </c>
      <c r="D29" s="37">
        <v>1.10066846E-2</v>
      </c>
      <c r="E29" s="37">
        <v>6.6126487799999994E-2</v>
      </c>
      <c r="F29" s="37">
        <v>2.5590108E-2</v>
      </c>
      <c r="G29" s="37">
        <v>0.65352573520000001</v>
      </c>
      <c r="H29" s="37">
        <v>0.24375098440000001</v>
      </c>
      <c r="I29" s="37">
        <v>0.89727671959999999</v>
      </c>
      <c r="J29" s="2" t="s">
        <v>33</v>
      </c>
      <c r="K29" s="3"/>
      <c r="L29" s="3"/>
      <c r="M29" s="3"/>
      <c r="O29" s="2" t="s">
        <v>240</v>
      </c>
      <c r="V29" s="5"/>
    </row>
    <row r="30" spans="1:32" x14ac:dyDescent="0.15">
      <c r="A30" s="2">
        <v>1</v>
      </c>
      <c r="B30" s="21">
        <v>2</v>
      </c>
      <c r="C30" s="2">
        <v>3</v>
      </c>
      <c r="D30" s="2">
        <v>4</v>
      </c>
      <c r="E30" s="21">
        <v>5</v>
      </c>
      <c r="F30" s="2">
        <v>6</v>
      </c>
      <c r="G30" s="2">
        <v>7</v>
      </c>
      <c r="H30" s="21">
        <v>8</v>
      </c>
      <c r="I30" s="2">
        <v>9</v>
      </c>
      <c r="J30" s="2">
        <v>10</v>
      </c>
      <c r="K30" s="21">
        <v>11</v>
      </c>
      <c r="L30" s="2">
        <v>12</v>
      </c>
      <c r="M30" s="2">
        <v>13</v>
      </c>
      <c r="N30" s="21">
        <v>14</v>
      </c>
      <c r="O30" s="2">
        <v>15</v>
      </c>
      <c r="P30" s="2">
        <v>16</v>
      </c>
      <c r="Q30" s="21">
        <v>17</v>
      </c>
      <c r="R30" s="2">
        <v>18</v>
      </c>
      <c r="S30" s="2">
        <v>19</v>
      </c>
      <c r="T30" s="21">
        <v>20</v>
      </c>
      <c r="U30" s="2">
        <v>21</v>
      </c>
      <c r="V30" s="2">
        <v>22</v>
      </c>
      <c r="W30" s="21">
        <v>23</v>
      </c>
      <c r="X30" s="2">
        <v>24</v>
      </c>
      <c r="Y30" s="2">
        <v>25</v>
      </c>
      <c r="Z30" s="21">
        <v>26</v>
      </c>
      <c r="AA30" s="2">
        <v>27</v>
      </c>
      <c r="AB30" s="21">
        <v>28</v>
      </c>
      <c r="AC30" s="21">
        <v>29</v>
      </c>
      <c r="AD30" s="21">
        <v>30</v>
      </c>
      <c r="AE30" s="21">
        <v>31</v>
      </c>
      <c r="AF30" s="21">
        <v>32</v>
      </c>
    </row>
    <row r="31" spans="1:32" x14ac:dyDescent="0.15">
      <c r="A31" s="33" t="s">
        <v>34</v>
      </c>
      <c r="B31" s="33"/>
      <c r="C31" s="33"/>
      <c r="D31" s="33"/>
      <c r="E31" s="33"/>
      <c r="F31" s="33"/>
      <c r="G31" s="33"/>
      <c r="H31" s="33"/>
      <c r="I31" s="33"/>
      <c r="M31" s="33" t="s">
        <v>36</v>
      </c>
      <c r="N31" s="33"/>
      <c r="O31" s="33"/>
      <c r="Q31" s="33" t="s">
        <v>37</v>
      </c>
      <c r="R31" s="33"/>
      <c r="S31" s="33"/>
      <c r="U31" s="33" t="s">
        <v>35</v>
      </c>
      <c r="V31" s="33"/>
      <c r="W31" s="33"/>
      <c r="X31" s="33"/>
      <c r="Y31" s="33"/>
      <c r="Z31" s="33"/>
      <c r="AA31" s="33"/>
      <c r="AB31" s="33"/>
      <c r="AC31" s="33"/>
      <c r="AD31" s="33"/>
      <c r="AE31" s="33"/>
      <c r="AF31" s="33"/>
    </row>
    <row r="32" spans="1:32" ht="6" customHeight="1" x14ac:dyDescent="0.15"/>
    <row r="33" spans="1:32" ht="9" customHeight="1" x14ac:dyDescent="0.15">
      <c r="A33" s="34" t="s">
        <v>6</v>
      </c>
      <c r="B33" s="35" t="s">
        <v>7</v>
      </c>
      <c r="C33" s="35" t="s">
        <v>8</v>
      </c>
      <c r="D33" s="36" t="s">
        <v>9</v>
      </c>
      <c r="E33" s="36" t="s">
        <v>10</v>
      </c>
      <c r="F33" s="36" t="s">
        <v>11</v>
      </c>
      <c r="G33" s="36" t="s">
        <v>12</v>
      </c>
      <c r="H33" s="36" t="s">
        <v>13</v>
      </c>
      <c r="I33" s="36" t="s">
        <v>14</v>
      </c>
      <c r="M33" s="35" t="s">
        <v>40</v>
      </c>
      <c r="N33" s="35" t="s">
        <v>41</v>
      </c>
      <c r="O33" s="35" t="s">
        <v>42</v>
      </c>
      <c r="Q33" s="35" t="s">
        <v>40</v>
      </c>
      <c r="R33" s="35" t="s">
        <v>41</v>
      </c>
      <c r="S33" s="35" t="s">
        <v>42</v>
      </c>
      <c r="U33" s="35" t="s">
        <v>38</v>
      </c>
      <c r="V33" s="35" t="s">
        <v>7</v>
      </c>
      <c r="W33" s="35" t="s">
        <v>39</v>
      </c>
      <c r="X33" s="36">
        <v>2001</v>
      </c>
      <c r="Y33" s="36">
        <v>2002</v>
      </c>
      <c r="Z33" s="36">
        <v>2003</v>
      </c>
      <c r="AA33" s="36">
        <v>2005</v>
      </c>
      <c r="AB33" s="39">
        <v>2007</v>
      </c>
      <c r="AC33" s="39">
        <v>2009</v>
      </c>
      <c r="AD33" s="39">
        <v>2011</v>
      </c>
      <c r="AE33" s="39">
        <v>2013</v>
      </c>
      <c r="AF33" s="39">
        <v>2015</v>
      </c>
    </row>
    <row r="34" spans="1:32" s="2" customFormat="1" x14ac:dyDescent="0.15">
      <c r="A34" s="2">
        <v>1</v>
      </c>
      <c r="B34" s="2" t="s">
        <v>15</v>
      </c>
      <c r="C34" s="2" t="s">
        <v>264</v>
      </c>
      <c r="D34" s="37">
        <v>0</v>
      </c>
      <c r="E34" s="37">
        <v>2.3501105099999999E-2</v>
      </c>
      <c r="F34" s="37">
        <v>5.3927241899999999E-2</v>
      </c>
      <c r="G34" s="37">
        <v>0.51193220790000005</v>
      </c>
      <c r="H34" s="37">
        <v>0.41063944499999999</v>
      </c>
      <c r="I34" s="37">
        <v>0.92257165299999999</v>
      </c>
      <c r="J34" s="3"/>
      <c r="K34" s="3"/>
      <c r="L34" s="8" t="s">
        <v>15</v>
      </c>
      <c r="M34" s="2" t="s">
        <v>278</v>
      </c>
      <c r="N34" s="2" t="s">
        <v>290</v>
      </c>
      <c r="O34" s="9">
        <v>0.75536474440000001</v>
      </c>
      <c r="Q34" s="2" t="s">
        <v>278</v>
      </c>
      <c r="R34" s="2" t="s">
        <v>290</v>
      </c>
      <c r="S34" s="9">
        <v>0.43536820749999999</v>
      </c>
      <c r="U34" s="6" t="s">
        <v>278</v>
      </c>
      <c r="V34" s="7" t="s">
        <v>15</v>
      </c>
      <c r="W34" s="6" t="s">
        <v>279</v>
      </c>
      <c r="X34" s="40">
        <v>0.93352219420000004</v>
      </c>
      <c r="Y34" s="40">
        <v>0.88193938549999995</v>
      </c>
      <c r="Z34" s="40">
        <v>0.86155433260000003</v>
      </c>
      <c r="AA34" s="40">
        <v>0.8085361029</v>
      </c>
      <c r="AB34" s="40">
        <v>0.84481449310000001</v>
      </c>
      <c r="AC34" s="40">
        <v>0.84083234340000002</v>
      </c>
      <c r="AD34" s="40">
        <v>0.86602137909999999</v>
      </c>
      <c r="AE34" s="2">
        <v>0.95622115880000003</v>
      </c>
      <c r="AF34" s="2">
        <v>0.88970363740000002</v>
      </c>
    </row>
    <row r="35" spans="1:32" s="2" customFormat="1" x14ac:dyDescent="0.15">
      <c r="A35" s="2">
        <v>3</v>
      </c>
      <c r="B35" s="2" t="s">
        <v>16</v>
      </c>
      <c r="C35" s="2" t="s">
        <v>265</v>
      </c>
      <c r="D35" s="37">
        <v>0</v>
      </c>
      <c r="E35" s="37">
        <v>3.9398671199999999E-2</v>
      </c>
      <c r="F35" s="37">
        <v>5.6588764399999998E-2</v>
      </c>
      <c r="G35" s="37">
        <v>0.61523291869999996</v>
      </c>
      <c r="H35" s="37">
        <v>0.28877964569999998</v>
      </c>
      <c r="I35" s="37">
        <v>0.9040125644</v>
      </c>
      <c r="J35" s="3"/>
      <c r="K35" s="3"/>
      <c r="L35" s="8" t="s">
        <v>16</v>
      </c>
      <c r="M35" s="2" t="s">
        <v>278</v>
      </c>
      <c r="N35" s="2" t="s">
        <v>291</v>
      </c>
      <c r="O35" s="9">
        <v>0.2261806572</v>
      </c>
      <c r="Q35" s="2" t="s">
        <v>278</v>
      </c>
      <c r="R35" s="2" t="s">
        <v>291</v>
      </c>
      <c r="S35" s="9">
        <v>0.59834454969999995</v>
      </c>
      <c r="U35" s="6" t="s">
        <v>278</v>
      </c>
      <c r="V35" s="7" t="s">
        <v>16</v>
      </c>
      <c r="W35" s="6" t="s">
        <v>280</v>
      </c>
      <c r="X35" s="40">
        <v>0.81802390300000005</v>
      </c>
      <c r="Y35" s="40">
        <v>0.88955071620000004</v>
      </c>
      <c r="Z35" s="40">
        <v>0.89517469999999999</v>
      </c>
      <c r="AA35" s="40">
        <v>0.85457225680000004</v>
      </c>
      <c r="AB35" s="40">
        <v>0.87712196389999997</v>
      </c>
      <c r="AC35" s="40">
        <v>0.84244509050000005</v>
      </c>
      <c r="AD35" s="40">
        <v>0.93423244699999997</v>
      </c>
      <c r="AE35" s="2">
        <v>0.95911308709999998</v>
      </c>
      <c r="AF35" s="2">
        <v>0.8816148278</v>
      </c>
    </row>
    <row r="36" spans="1:32" s="2" customFormat="1" x14ac:dyDescent="0.15">
      <c r="A36" s="2">
        <v>4</v>
      </c>
      <c r="B36" s="2" t="s">
        <v>17</v>
      </c>
      <c r="C36" s="2" t="s">
        <v>266</v>
      </c>
      <c r="D36" s="37">
        <v>7.6035390000000003E-3</v>
      </c>
      <c r="E36" s="37">
        <v>4.5635949100000003E-2</v>
      </c>
      <c r="F36" s="37">
        <v>8.6813197199999997E-2</v>
      </c>
      <c r="G36" s="37">
        <v>0.57291288900000004</v>
      </c>
      <c r="H36" s="37">
        <v>0.28703442569999998</v>
      </c>
      <c r="I36" s="37">
        <v>0.85994731469999997</v>
      </c>
      <c r="J36" s="3"/>
      <c r="K36" s="3"/>
      <c r="L36" s="8" t="s">
        <v>17</v>
      </c>
      <c r="M36" s="2" t="s">
        <v>278</v>
      </c>
      <c r="N36" s="2" t="s">
        <v>292</v>
      </c>
      <c r="O36" s="9">
        <v>0.96559685299999998</v>
      </c>
      <c r="Q36" s="2" t="s">
        <v>278</v>
      </c>
      <c r="R36" s="2" t="s">
        <v>292</v>
      </c>
      <c r="S36" s="9">
        <v>0.1660319552</v>
      </c>
      <c r="U36" s="6" t="s">
        <v>278</v>
      </c>
      <c r="V36" s="7" t="s">
        <v>17</v>
      </c>
      <c r="W36" s="6" t="s">
        <v>281</v>
      </c>
      <c r="X36" s="40">
        <v>0.86243238820000001</v>
      </c>
      <c r="Y36" s="40">
        <v>0.80892021970000005</v>
      </c>
      <c r="Z36" s="40">
        <v>0.81356987579999995</v>
      </c>
      <c r="AA36" s="40">
        <v>0.74142656169999999</v>
      </c>
      <c r="AB36" s="40">
        <v>0.78141727260000005</v>
      </c>
      <c r="AC36" s="40">
        <v>0.69894471170000005</v>
      </c>
      <c r="AD36" s="40">
        <v>0.78993387250000002</v>
      </c>
      <c r="AE36" s="2">
        <v>0.8734635288</v>
      </c>
      <c r="AF36" s="2">
        <v>0.76680444879999998</v>
      </c>
    </row>
    <row r="37" spans="1:32" s="2" customFormat="1" x14ac:dyDescent="0.15">
      <c r="A37" s="2">
        <v>5</v>
      </c>
      <c r="B37" s="2" t="s">
        <v>18</v>
      </c>
      <c r="C37" s="2" t="s">
        <v>255</v>
      </c>
      <c r="D37" s="37">
        <v>0</v>
      </c>
      <c r="E37" s="37">
        <v>1.60305237E-2</v>
      </c>
      <c r="F37" s="37">
        <v>1.2969108E-2</v>
      </c>
      <c r="G37" s="37">
        <v>0.65499241360000005</v>
      </c>
      <c r="H37" s="37">
        <v>0.31600795469999998</v>
      </c>
      <c r="I37" s="37">
        <v>0.97100036830000003</v>
      </c>
      <c r="J37" s="3"/>
      <c r="K37" s="3"/>
      <c r="L37" s="8" t="s">
        <v>18</v>
      </c>
      <c r="M37" s="2" t="s">
        <v>278</v>
      </c>
      <c r="N37" s="2" t="s">
        <v>293</v>
      </c>
      <c r="O37" s="9">
        <v>0.49704779180000003</v>
      </c>
      <c r="Q37" s="2" t="s">
        <v>278</v>
      </c>
      <c r="R37" s="2" t="s">
        <v>293</v>
      </c>
      <c r="S37" s="9">
        <v>0.56456461619999998</v>
      </c>
      <c r="U37" s="6" t="s">
        <v>278</v>
      </c>
      <c r="V37" s="7" t="s">
        <v>18</v>
      </c>
      <c r="W37" s="6" t="s">
        <v>255</v>
      </c>
      <c r="X37" s="40">
        <v>0.95416293080000003</v>
      </c>
      <c r="Y37" s="40">
        <v>0.9498555957</v>
      </c>
      <c r="Z37" s="40">
        <v>0.94428964380000002</v>
      </c>
      <c r="AA37" s="40">
        <v>0.93088308750000004</v>
      </c>
      <c r="AB37" s="40">
        <v>0.95256761349999997</v>
      </c>
      <c r="AC37" s="40">
        <v>0.9471475694</v>
      </c>
      <c r="AD37" s="40">
        <v>0.98406926709999998</v>
      </c>
      <c r="AE37" s="2">
        <v>0.97322417419999996</v>
      </c>
      <c r="AF37" s="2">
        <v>0.98141472569999999</v>
      </c>
    </row>
    <row r="38" spans="1:32" s="2" customFormat="1" x14ac:dyDescent="0.15">
      <c r="A38" s="2">
        <v>6</v>
      </c>
      <c r="B38" s="2" t="s">
        <v>19</v>
      </c>
      <c r="C38" s="2" t="s">
        <v>256</v>
      </c>
      <c r="D38" s="37">
        <v>0</v>
      </c>
      <c r="E38" s="37">
        <v>2.7368901000000001E-2</v>
      </c>
      <c r="F38" s="37">
        <v>3.97281778E-2</v>
      </c>
      <c r="G38" s="37">
        <v>0.67836543920000003</v>
      </c>
      <c r="H38" s="37">
        <v>0.25453748189999997</v>
      </c>
      <c r="I38" s="37">
        <v>0.93290292109999995</v>
      </c>
      <c r="J38" s="3"/>
      <c r="K38" s="3"/>
      <c r="L38" s="8" t="s">
        <v>19</v>
      </c>
      <c r="M38" s="2" t="s">
        <v>278</v>
      </c>
      <c r="N38" s="2" t="s">
        <v>294</v>
      </c>
      <c r="O38" s="9">
        <v>0.82373781430000004</v>
      </c>
      <c r="Q38" s="2" t="s">
        <v>278</v>
      </c>
      <c r="R38" s="2" t="s">
        <v>294</v>
      </c>
      <c r="S38" s="9">
        <v>0.52329566679999995</v>
      </c>
      <c r="U38" s="6" t="s">
        <v>278</v>
      </c>
      <c r="V38" s="7" t="s">
        <v>19</v>
      </c>
      <c r="W38" s="6" t="s">
        <v>256</v>
      </c>
      <c r="X38" s="40">
        <v>0.92496713200000003</v>
      </c>
      <c r="Y38" s="40">
        <v>0.97988061900000001</v>
      </c>
      <c r="Z38" s="40">
        <v>0.91224189300000003</v>
      </c>
      <c r="AA38" s="40">
        <v>0.91258133470000002</v>
      </c>
      <c r="AB38" s="40">
        <v>0.92237569399999997</v>
      </c>
      <c r="AC38" s="40">
        <v>0.91911058440000004</v>
      </c>
      <c r="AD38" s="40">
        <v>0.96190003040000005</v>
      </c>
      <c r="AE38" s="2">
        <v>0.97240680280000003</v>
      </c>
      <c r="AF38" s="2">
        <v>0.95408075849999996</v>
      </c>
    </row>
    <row r="39" spans="1:32" s="2" customFormat="1" x14ac:dyDescent="0.15">
      <c r="A39" s="2">
        <v>7</v>
      </c>
      <c r="B39" s="2" t="s">
        <v>20</v>
      </c>
      <c r="C39" s="2" t="s">
        <v>257</v>
      </c>
      <c r="D39" s="37">
        <v>0</v>
      </c>
      <c r="E39" s="37">
        <v>4.2490588199999998E-2</v>
      </c>
      <c r="F39" s="37">
        <v>7.7731647500000001E-2</v>
      </c>
      <c r="G39" s="37">
        <v>0.68958275849999995</v>
      </c>
      <c r="H39" s="37">
        <v>0.19019500580000001</v>
      </c>
      <c r="I39" s="37">
        <v>0.87977776429999999</v>
      </c>
      <c r="J39" s="3"/>
      <c r="K39" s="3"/>
      <c r="L39" s="8" t="s">
        <v>20</v>
      </c>
      <c r="M39" s="2" t="s">
        <v>278</v>
      </c>
      <c r="N39" s="2" t="s">
        <v>295</v>
      </c>
      <c r="O39" s="9">
        <v>0.91780622099999998</v>
      </c>
      <c r="Q39" s="2" t="s">
        <v>278</v>
      </c>
      <c r="R39" s="2" t="s">
        <v>295</v>
      </c>
      <c r="S39" s="9">
        <v>0.98570783750000002</v>
      </c>
      <c r="U39" s="6" t="s">
        <v>278</v>
      </c>
      <c r="V39" s="7" t="s">
        <v>20</v>
      </c>
      <c r="W39" s="6" t="s">
        <v>257</v>
      </c>
      <c r="X39" s="40">
        <v>0.88431483330000005</v>
      </c>
      <c r="Y39" s="40">
        <v>0.87011608220000003</v>
      </c>
      <c r="Z39" s="40">
        <v>0.78982437279999995</v>
      </c>
      <c r="AA39" s="40">
        <v>0.85203020640000005</v>
      </c>
      <c r="AB39" s="40">
        <v>0.87775241999999998</v>
      </c>
      <c r="AC39" s="40">
        <v>0.84464644560000002</v>
      </c>
      <c r="AD39" s="40">
        <v>0.8741052641</v>
      </c>
      <c r="AE39" s="2">
        <v>0.94570934689999997</v>
      </c>
      <c r="AF39" s="2">
        <v>0.88045033279999996</v>
      </c>
    </row>
    <row r="40" spans="1:32" s="2" customFormat="1" x14ac:dyDescent="0.15">
      <c r="A40" s="2">
        <v>8</v>
      </c>
      <c r="B40" s="2" t="s">
        <v>21</v>
      </c>
      <c r="C40" s="2" t="s">
        <v>267</v>
      </c>
      <c r="D40" s="37">
        <v>1.00725043E-2</v>
      </c>
      <c r="E40" s="37">
        <v>6.0474159E-2</v>
      </c>
      <c r="F40" s="37">
        <v>2.93186857E-2</v>
      </c>
      <c r="G40" s="37">
        <v>0.66844718290000005</v>
      </c>
      <c r="H40" s="37">
        <v>0.23168746809999999</v>
      </c>
      <c r="I40" s="37">
        <v>0.90013465100000001</v>
      </c>
      <c r="J40" s="3"/>
      <c r="K40" s="3"/>
      <c r="L40" s="8" t="s">
        <v>21</v>
      </c>
      <c r="M40" s="2" t="s">
        <v>278</v>
      </c>
      <c r="N40" s="2" t="s">
        <v>296</v>
      </c>
      <c r="O40" s="9">
        <v>0.175039685</v>
      </c>
      <c r="Q40" s="2" t="s">
        <v>278</v>
      </c>
      <c r="R40" s="2" t="s">
        <v>296</v>
      </c>
      <c r="S40" s="9">
        <v>0.62796465489999997</v>
      </c>
      <c r="U40" s="6" t="s">
        <v>278</v>
      </c>
      <c r="V40" s="7" t="s">
        <v>21</v>
      </c>
      <c r="W40" s="6" t="s">
        <v>282</v>
      </c>
      <c r="X40" s="40">
        <v>0.7972413237</v>
      </c>
      <c r="Y40" s="40">
        <v>0.90121276569999997</v>
      </c>
      <c r="Z40" s="40">
        <v>0.88655322950000004</v>
      </c>
      <c r="AA40" s="40">
        <v>0.83831186030000004</v>
      </c>
      <c r="AB40" s="40">
        <v>0.84299525200000003</v>
      </c>
      <c r="AC40" s="40">
        <v>0.82065464379999997</v>
      </c>
      <c r="AD40" s="40">
        <v>0.91404192920000005</v>
      </c>
      <c r="AE40" s="2">
        <v>0.9364594302</v>
      </c>
      <c r="AF40" s="2">
        <v>0.92027268679999996</v>
      </c>
    </row>
    <row r="41" spans="1:32" s="2" customFormat="1" x14ac:dyDescent="0.15">
      <c r="A41" s="2">
        <v>9</v>
      </c>
      <c r="B41" s="2" t="s">
        <v>22</v>
      </c>
      <c r="C41" s="2" t="s">
        <v>268</v>
      </c>
      <c r="D41" s="37">
        <v>3.2690926299999999E-2</v>
      </c>
      <c r="E41" s="37">
        <v>9.1652857200000007E-2</v>
      </c>
      <c r="F41" s="37">
        <v>7.6106592599999995E-2</v>
      </c>
      <c r="G41" s="37">
        <v>0.45195032029999999</v>
      </c>
      <c r="H41" s="37">
        <v>0.34759930369999997</v>
      </c>
      <c r="I41" s="37">
        <v>0.79954962389999995</v>
      </c>
      <c r="J41" s="3"/>
      <c r="K41" s="3"/>
      <c r="L41" s="8" t="s">
        <v>22</v>
      </c>
      <c r="M41" s="2" t="s">
        <v>278</v>
      </c>
      <c r="N41" s="2" t="s">
        <v>297</v>
      </c>
      <c r="O41" s="9">
        <v>0.25771995390000002</v>
      </c>
      <c r="Q41" s="2" t="s">
        <v>278</v>
      </c>
      <c r="R41" s="2" t="s">
        <v>297</v>
      </c>
      <c r="S41" s="9">
        <v>0.96200323190000003</v>
      </c>
      <c r="U41" s="6" t="s">
        <v>278</v>
      </c>
      <c r="V41" s="7" t="s">
        <v>22</v>
      </c>
      <c r="W41" s="6" t="s">
        <v>283</v>
      </c>
      <c r="X41" s="40">
        <v>0.69319064389999996</v>
      </c>
      <c r="Y41" s="40">
        <v>0.86252060509999995</v>
      </c>
      <c r="Z41" s="40">
        <v>0.89238404739999999</v>
      </c>
      <c r="AA41" s="40">
        <v>0.82882746190000001</v>
      </c>
      <c r="AB41" s="40">
        <v>0.85492697539999996</v>
      </c>
      <c r="AC41" s="40">
        <v>0.80588208800000005</v>
      </c>
      <c r="AD41" s="40">
        <v>0.88663794549999997</v>
      </c>
      <c r="AE41" s="2">
        <v>0.82377930340000005</v>
      </c>
      <c r="AF41" s="2">
        <v>0.80296421240000004</v>
      </c>
    </row>
    <row r="42" spans="1:32" s="2" customFormat="1" x14ac:dyDescent="0.15">
      <c r="A42" s="2">
        <v>10</v>
      </c>
      <c r="B42" s="2" t="s">
        <v>23</v>
      </c>
      <c r="C42" s="2" t="s">
        <v>269</v>
      </c>
      <c r="D42" s="37">
        <v>8.1437264000000006E-3</v>
      </c>
      <c r="E42" s="37">
        <v>8.5792622999999998E-2</v>
      </c>
      <c r="F42" s="37">
        <v>6.8771602500000001E-2</v>
      </c>
      <c r="G42" s="37">
        <v>0.61395234310000002</v>
      </c>
      <c r="H42" s="37">
        <v>0.22333970510000001</v>
      </c>
      <c r="I42" s="37">
        <v>0.83729204810000002</v>
      </c>
      <c r="J42" s="3"/>
      <c r="K42" s="3"/>
      <c r="L42" s="8" t="s">
        <v>23</v>
      </c>
      <c r="M42" s="2" t="s">
        <v>278</v>
      </c>
      <c r="N42" s="2" t="s">
        <v>298</v>
      </c>
      <c r="O42" s="9">
        <v>1.9532367700000001E-2</v>
      </c>
      <c r="Q42" s="2" t="s">
        <v>278</v>
      </c>
      <c r="R42" s="2" t="s">
        <v>298</v>
      </c>
      <c r="S42" s="9">
        <v>2.1297068999999998E-2</v>
      </c>
      <c r="U42" s="6" t="s">
        <v>278</v>
      </c>
      <c r="V42" s="7" t="s">
        <v>23</v>
      </c>
      <c r="W42" s="6" t="s">
        <v>284</v>
      </c>
      <c r="X42" s="40">
        <v>0.65165618530000002</v>
      </c>
      <c r="Y42" s="40">
        <v>0.71522142980000003</v>
      </c>
      <c r="Z42" s="40">
        <v>0.65982857159999997</v>
      </c>
      <c r="AA42" s="40">
        <v>0.64097166559999996</v>
      </c>
      <c r="AB42" s="40">
        <v>0.72502483799999995</v>
      </c>
      <c r="AC42" s="40">
        <v>0.68349827789999995</v>
      </c>
      <c r="AD42" s="40">
        <v>0.71536065270000004</v>
      </c>
      <c r="AE42" s="2">
        <v>0.75910749580000003</v>
      </c>
      <c r="AF42" s="2">
        <v>0.69939988230000005</v>
      </c>
    </row>
    <row r="43" spans="1:32" s="2" customFormat="1" x14ac:dyDescent="0.15">
      <c r="A43" s="2">
        <v>11</v>
      </c>
      <c r="B43" s="2" t="s">
        <v>24</v>
      </c>
      <c r="C43" s="2" t="s">
        <v>25</v>
      </c>
      <c r="D43" s="37">
        <v>2.6904005000000001E-3</v>
      </c>
      <c r="E43" s="37">
        <v>0.12975735390000001</v>
      </c>
      <c r="F43" s="37">
        <v>7.7556887099999999E-2</v>
      </c>
      <c r="G43" s="37">
        <v>0.57464283319999998</v>
      </c>
      <c r="H43" s="37">
        <v>0.21535252529999999</v>
      </c>
      <c r="I43" s="37">
        <v>0.78999535850000002</v>
      </c>
      <c r="J43" s="3"/>
      <c r="K43" s="3"/>
      <c r="L43" s="8" t="s">
        <v>24</v>
      </c>
      <c r="M43" s="2" t="s">
        <v>278</v>
      </c>
      <c r="N43" s="2" t="s">
        <v>299</v>
      </c>
      <c r="O43" s="9">
        <v>2.33322449E-2</v>
      </c>
      <c r="Q43" s="2" t="s">
        <v>278</v>
      </c>
      <c r="R43" s="2" t="s">
        <v>299</v>
      </c>
      <c r="S43" s="9">
        <v>0.20597999880000001</v>
      </c>
      <c r="U43" s="6" t="s">
        <v>278</v>
      </c>
      <c r="V43" s="7" t="s">
        <v>24</v>
      </c>
      <c r="W43" s="6" t="s">
        <v>25</v>
      </c>
      <c r="X43" s="40">
        <v>0.59035256899999999</v>
      </c>
      <c r="Y43" s="40">
        <v>0.70668025759999997</v>
      </c>
      <c r="Z43" s="40">
        <v>0.71294810890000004</v>
      </c>
      <c r="AA43" s="40">
        <v>0.71232357800000001</v>
      </c>
      <c r="AB43" s="40">
        <v>0.75726836860000002</v>
      </c>
      <c r="AC43" s="40">
        <v>0.6483739288</v>
      </c>
      <c r="AD43" s="40">
        <v>0.7211999791</v>
      </c>
      <c r="AE43" s="2">
        <v>0.73924968199999996</v>
      </c>
      <c r="AF43" s="2">
        <v>0.71113677190000002</v>
      </c>
    </row>
    <row r="44" spans="1:32" s="2" customFormat="1" x14ac:dyDescent="0.15">
      <c r="A44" s="2">
        <v>13</v>
      </c>
      <c r="B44" s="2" t="s">
        <v>26</v>
      </c>
      <c r="C44" s="2" t="s">
        <v>270</v>
      </c>
      <c r="D44" s="37">
        <v>1.8230469400000001E-2</v>
      </c>
      <c r="E44" s="37">
        <v>0.1726635873</v>
      </c>
      <c r="F44" s="37">
        <v>0.1662041481</v>
      </c>
      <c r="G44" s="37">
        <v>0.54678435999999997</v>
      </c>
      <c r="H44" s="37">
        <v>9.6117435200000004E-2</v>
      </c>
      <c r="I44" s="37">
        <v>0.64290179520000001</v>
      </c>
      <c r="J44" s="3"/>
      <c r="K44" s="3"/>
      <c r="L44" s="10" t="s">
        <v>43</v>
      </c>
      <c r="M44" s="2" t="s">
        <v>278</v>
      </c>
      <c r="N44" s="2" t="s">
        <v>300</v>
      </c>
      <c r="O44" s="9" t="s">
        <v>234</v>
      </c>
      <c r="Q44" s="2" t="s">
        <v>278</v>
      </c>
      <c r="R44" s="2" t="s">
        <v>300</v>
      </c>
      <c r="S44" s="9">
        <v>0.436589591</v>
      </c>
      <c r="U44" s="2" t="s">
        <v>278</v>
      </c>
      <c r="V44" s="2" t="s">
        <v>26</v>
      </c>
      <c r="W44" s="6" t="s">
        <v>285</v>
      </c>
      <c r="X44" s="40" t="s">
        <v>233</v>
      </c>
      <c r="Y44" s="40" t="s">
        <v>233</v>
      </c>
      <c r="Z44" s="40" t="s">
        <v>233</v>
      </c>
      <c r="AA44" s="40" t="s">
        <v>233</v>
      </c>
      <c r="AB44" s="40">
        <v>0.65825009300000004</v>
      </c>
      <c r="AC44" s="40">
        <v>0.66854114990000002</v>
      </c>
      <c r="AD44" s="40">
        <v>0.78652355169999999</v>
      </c>
      <c r="AE44" s="2">
        <v>0.72036327779999998</v>
      </c>
      <c r="AF44" s="2">
        <v>0.70504861959999998</v>
      </c>
    </row>
    <row r="45" spans="1:32" s="2" customFormat="1" x14ac:dyDescent="0.15">
      <c r="A45" s="2">
        <v>14</v>
      </c>
      <c r="B45" s="2" t="s">
        <v>27</v>
      </c>
      <c r="C45" s="2" t="s">
        <v>271</v>
      </c>
      <c r="D45" s="37">
        <v>0</v>
      </c>
      <c r="E45" s="37">
        <v>9.6494868100000006E-2</v>
      </c>
      <c r="F45" s="37">
        <v>0.1350749027</v>
      </c>
      <c r="G45" s="37">
        <v>0.53443283590000001</v>
      </c>
      <c r="H45" s="37">
        <v>0.23399739319999999</v>
      </c>
      <c r="I45" s="37">
        <v>0.76843022910000003</v>
      </c>
      <c r="J45" s="3"/>
      <c r="K45" s="3"/>
      <c r="L45" s="8" t="s">
        <v>27</v>
      </c>
      <c r="M45" s="2" t="s">
        <v>278</v>
      </c>
      <c r="N45" s="2" t="s">
        <v>301</v>
      </c>
      <c r="O45" s="9">
        <v>0.246399337</v>
      </c>
      <c r="Q45" s="2" t="s">
        <v>278</v>
      </c>
      <c r="R45" s="2" t="s">
        <v>301</v>
      </c>
      <c r="S45" s="9">
        <v>0.57714060430000003</v>
      </c>
      <c r="U45" s="6" t="s">
        <v>278</v>
      </c>
      <c r="V45" s="7" t="s">
        <v>27</v>
      </c>
      <c r="W45" s="6" t="s">
        <v>286</v>
      </c>
      <c r="X45" s="40">
        <v>0.67230686169999998</v>
      </c>
      <c r="Y45" s="40">
        <v>0.77816218199999998</v>
      </c>
      <c r="Z45" s="40">
        <v>0.75480944640000003</v>
      </c>
      <c r="AA45" s="40">
        <v>0.63666838660000002</v>
      </c>
      <c r="AB45" s="40">
        <v>0.60296959930000005</v>
      </c>
      <c r="AC45" s="40">
        <v>0.70738793460000005</v>
      </c>
      <c r="AD45" s="40">
        <v>0.80423820869999996</v>
      </c>
      <c r="AE45" s="2">
        <v>0.79451068749999998</v>
      </c>
      <c r="AF45" s="2">
        <v>0.7328691477</v>
      </c>
    </row>
    <row r="46" spans="1:32" s="2" customFormat="1" x14ac:dyDescent="0.15">
      <c r="A46" s="2">
        <v>15</v>
      </c>
      <c r="B46" s="2" t="s">
        <v>28</v>
      </c>
      <c r="C46" s="2" t="s">
        <v>272</v>
      </c>
      <c r="D46" s="37">
        <v>0</v>
      </c>
      <c r="E46" s="37">
        <v>0.1476127592</v>
      </c>
      <c r="F46" s="37">
        <v>0.13820096330000001</v>
      </c>
      <c r="G46" s="37">
        <v>0.60116231669999998</v>
      </c>
      <c r="H46" s="37">
        <v>0.1130239608</v>
      </c>
      <c r="I46" s="37">
        <v>0.71418627749999997</v>
      </c>
      <c r="J46" s="3"/>
      <c r="K46" s="3"/>
      <c r="L46" s="8" t="s">
        <v>28</v>
      </c>
      <c r="M46" s="2" t="s">
        <v>278</v>
      </c>
      <c r="N46" s="2" t="s">
        <v>302</v>
      </c>
      <c r="O46" s="9">
        <v>0.89448161510000002</v>
      </c>
      <c r="Q46" s="2" t="s">
        <v>278</v>
      </c>
      <c r="R46" s="2" t="s">
        <v>302</v>
      </c>
      <c r="S46" s="9">
        <v>8.0391823799999998E-2</v>
      </c>
      <c r="U46" s="6" t="s">
        <v>278</v>
      </c>
      <c r="V46" s="7" t="s">
        <v>28</v>
      </c>
      <c r="W46" s="6" t="s">
        <v>287</v>
      </c>
      <c r="X46" s="40">
        <v>0.70130553500000004</v>
      </c>
      <c r="Y46" s="40">
        <v>0.87272006390000001</v>
      </c>
      <c r="Z46" s="40">
        <v>0.77888224549999996</v>
      </c>
      <c r="AA46" s="40">
        <v>0.80090697659999999</v>
      </c>
      <c r="AB46" s="40">
        <v>0.72696077020000005</v>
      </c>
      <c r="AC46" s="40">
        <v>0.54343421110000001</v>
      </c>
      <c r="AD46" s="40">
        <v>0.62469203139999996</v>
      </c>
      <c r="AE46" s="2">
        <v>0.72450637559999997</v>
      </c>
      <c r="AF46" s="2">
        <v>0.58057791169999995</v>
      </c>
    </row>
    <row r="47" spans="1:32" s="2" customFormat="1" x14ac:dyDescent="0.15">
      <c r="A47" s="2">
        <v>16</v>
      </c>
      <c r="B47" s="2" t="s">
        <v>29</v>
      </c>
      <c r="C47" s="2" t="s">
        <v>273</v>
      </c>
      <c r="D47" s="37">
        <v>7.6724723999999998E-3</v>
      </c>
      <c r="E47" s="37">
        <v>4.81250789E-2</v>
      </c>
      <c r="F47" s="37">
        <v>6.6727349399999997E-2</v>
      </c>
      <c r="G47" s="37">
        <v>0.63967420789999996</v>
      </c>
      <c r="H47" s="37">
        <v>0.23780089130000001</v>
      </c>
      <c r="I47" s="37">
        <v>0.8774750992</v>
      </c>
      <c r="J47" s="3"/>
      <c r="K47" s="3"/>
      <c r="L47" s="8" t="s">
        <v>29</v>
      </c>
      <c r="M47" s="2" t="s">
        <v>278</v>
      </c>
      <c r="N47" s="2" t="s">
        <v>303</v>
      </c>
      <c r="O47" s="9">
        <v>0.18186055810000001</v>
      </c>
      <c r="Q47" s="2" t="s">
        <v>278</v>
      </c>
      <c r="R47" s="2" t="s">
        <v>303</v>
      </c>
      <c r="S47" s="9">
        <v>0.77789510650000004</v>
      </c>
      <c r="U47" s="6" t="s">
        <v>278</v>
      </c>
      <c r="V47" s="7" t="s">
        <v>29</v>
      </c>
      <c r="W47" s="6" t="s">
        <v>288</v>
      </c>
      <c r="X47" s="40">
        <v>0.80607064920000004</v>
      </c>
      <c r="Y47" s="40">
        <v>0.86099486189999996</v>
      </c>
      <c r="Z47" s="40">
        <v>0.7886374518</v>
      </c>
      <c r="AA47" s="40">
        <v>0.83132505379999999</v>
      </c>
      <c r="AB47" s="40">
        <v>0.85656594190000002</v>
      </c>
      <c r="AC47" s="40">
        <v>0.83924740880000004</v>
      </c>
      <c r="AD47" s="40">
        <v>0.87049573089999999</v>
      </c>
      <c r="AE47" s="2">
        <v>0.89114245390000002</v>
      </c>
      <c r="AF47" s="2">
        <v>0.88985884520000003</v>
      </c>
    </row>
    <row r="48" spans="1:32" s="2" customFormat="1" x14ac:dyDescent="0.15">
      <c r="A48" s="2">
        <v>17</v>
      </c>
      <c r="B48" s="2" t="s">
        <v>30</v>
      </c>
      <c r="C48" s="2" t="s">
        <v>31</v>
      </c>
      <c r="D48" s="37">
        <v>2.3755713000000001E-2</v>
      </c>
      <c r="E48" s="37">
        <v>0.1599547405</v>
      </c>
      <c r="F48" s="37">
        <v>8.1249468300000002E-2</v>
      </c>
      <c r="G48" s="37">
        <v>0.57225561219999999</v>
      </c>
      <c r="H48" s="37">
        <v>0.1627844661</v>
      </c>
      <c r="I48" s="37">
        <v>0.73504007829999995</v>
      </c>
      <c r="J48" s="3"/>
      <c r="K48" s="3"/>
      <c r="L48" s="8" t="s">
        <v>30</v>
      </c>
      <c r="M48" s="2" t="s">
        <v>278</v>
      </c>
      <c r="N48" s="2" t="s">
        <v>304</v>
      </c>
      <c r="O48" s="9">
        <v>0.35302626259999997</v>
      </c>
      <c r="Q48" s="2" t="s">
        <v>278</v>
      </c>
      <c r="R48" s="2" t="s">
        <v>304</v>
      </c>
      <c r="S48" s="9">
        <v>0.44480195630000002</v>
      </c>
      <c r="U48" s="6" t="s">
        <v>278</v>
      </c>
      <c r="V48" s="7" t="s">
        <v>30</v>
      </c>
      <c r="W48" s="6" t="s">
        <v>31</v>
      </c>
      <c r="X48" s="40">
        <v>0.65095261969999996</v>
      </c>
      <c r="Y48" s="40">
        <v>0.77270286749999995</v>
      </c>
      <c r="Z48" s="40">
        <v>0.74591994809999995</v>
      </c>
      <c r="AA48" s="40">
        <v>0.71921619660000002</v>
      </c>
      <c r="AB48" s="40">
        <v>0.78194730089999998</v>
      </c>
      <c r="AC48" s="40">
        <v>0.74269881609999999</v>
      </c>
      <c r="AD48" s="40">
        <v>0.7593843441</v>
      </c>
      <c r="AE48" s="2">
        <v>0.81138335210000001</v>
      </c>
      <c r="AF48" s="2">
        <v>0.78853461840000005</v>
      </c>
    </row>
    <row r="49" spans="1:32" s="2" customFormat="1" ht="21" x14ac:dyDescent="0.15">
      <c r="A49" s="2">
        <v>18</v>
      </c>
      <c r="B49" s="2" t="s">
        <v>32</v>
      </c>
      <c r="C49" s="38" t="s">
        <v>238</v>
      </c>
      <c r="D49" s="37">
        <v>1.9024499199999999E-2</v>
      </c>
      <c r="E49" s="37">
        <v>7.2783658099999995E-2</v>
      </c>
      <c r="F49" s="37">
        <v>2.5602067700000002E-2</v>
      </c>
      <c r="G49" s="37">
        <v>0.64293756089999998</v>
      </c>
      <c r="H49" s="37">
        <v>0.23965221410000001</v>
      </c>
      <c r="I49" s="37">
        <v>0.88258977490000001</v>
      </c>
      <c r="J49" s="3"/>
      <c r="K49" s="3"/>
      <c r="L49" s="8" t="s">
        <v>32</v>
      </c>
      <c r="M49" s="2" t="s">
        <v>278</v>
      </c>
      <c r="N49" s="2" t="s">
        <v>305</v>
      </c>
      <c r="O49" s="9">
        <v>0.74061158289999995</v>
      </c>
      <c r="Q49" s="2" t="s">
        <v>278</v>
      </c>
      <c r="R49" s="2" t="s">
        <v>305</v>
      </c>
      <c r="S49" s="9">
        <v>5.0037322799999999E-2</v>
      </c>
      <c r="U49" s="6" t="s">
        <v>278</v>
      </c>
      <c r="V49" s="7" t="s">
        <v>32</v>
      </c>
      <c r="W49" s="6" t="s">
        <v>238</v>
      </c>
      <c r="X49" s="40">
        <v>0.86733626890000004</v>
      </c>
      <c r="Y49" s="40">
        <v>0.85720866790000005</v>
      </c>
      <c r="Z49" s="40">
        <v>0.85725440870000003</v>
      </c>
      <c r="AA49" s="40">
        <v>0.79332007149999995</v>
      </c>
      <c r="AB49" s="40">
        <v>0.81839544929999997</v>
      </c>
      <c r="AC49" s="40">
        <v>0.7301710133</v>
      </c>
      <c r="AD49" s="40">
        <v>0.83162264259999996</v>
      </c>
      <c r="AE49" s="2">
        <v>0.80173253310000003</v>
      </c>
      <c r="AF49" s="2">
        <v>0.78164627580000001</v>
      </c>
    </row>
    <row r="50" spans="1:32" s="2" customFormat="1" ht="21" x14ac:dyDescent="0.15">
      <c r="A50" s="2">
        <v>19</v>
      </c>
      <c r="B50" s="2" t="s">
        <v>33</v>
      </c>
      <c r="C50" s="38" t="s">
        <v>274</v>
      </c>
      <c r="D50" s="37">
        <v>1.1109387700000001E-2</v>
      </c>
      <c r="E50" s="37">
        <v>6.6120472799999996E-2</v>
      </c>
      <c r="F50" s="37">
        <v>2.5604182E-2</v>
      </c>
      <c r="G50" s="37">
        <v>0.65411648529999999</v>
      </c>
      <c r="H50" s="37">
        <v>0.24304947220000001</v>
      </c>
      <c r="I50" s="37">
        <v>0.89716595750000006</v>
      </c>
      <c r="J50" s="3"/>
      <c r="K50" s="3"/>
      <c r="L50" s="8" t="s">
        <v>33</v>
      </c>
      <c r="M50" s="2" t="s">
        <v>278</v>
      </c>
      <c r="N50" s="2" t="s">
        <v>306</v>
      </c>
      <c r="O50" s="9">
        <v>0.1148825183</v>
      </c>
      <c r="Q50" s="2" t="s">
        <v>278</v>
      </c>
      <c r="R50" s="2" t="s">
        <v>306</v>
      </c>
      <c r="S50" s="9">
        <v>8.97543814E-2</v>
      </c>
      <c r="U50" s="6" t="s">
        <v>278</v>
      </c>
      <c r="V50" s="7" t="s">
        <v>33</v>
      </c>
      <c r="W50" s="6" t="s">
        <v>289</v>
      </c>
      <c r="X50" s="40">
        <v>0.7794923211</v>
      </c>
      <c r="Y50" s="40">
        <v>0.82600669250000003</v>
      </c>
      <c r="Z50" s="40">
        <v>0.85919414029999996</v>
      </c>
      <c r="AA50" s="40">
        <v>0.79098318440000004</v>
      </c>
      <c r="AB50" s="40">
        <v>0.74340841619999998</v>
      </c>
      <c r="AC50" s="40">
        <v>0.7363739802</v>
      </c>
      <c r="AD50" s="40">
        <v>0.8003468212</v>
      </c>
      <c r="AE50" s="2">
        <v>0.85235215460000002</v>
      </c>
      <c r="AF50" s="2">
        <v>0.81418860770000001</v>
      </c>
    </row>
    <row r="52" spans="1:32" x14ac:dyDescent="0.15">
      <c r="A52" s="33" t="s">
        <v>44</v>
      </c>
      <c r="B52" s="33"/>
      <c r="C52" s="33"/>
      <c r="D52" s="33"/>
    </row>
    <row r="53" spans="1:32" ht="6" customHeight="1" x14ac:dyDescent="0.15"/>
    <row r="54" spans="1:32" ht="9" customHeight="1" x14ac:dyDescent="0.15">
      <c r="A54" s="34" t="s">
        <v>6</v>
      </c>
      <c r="B54" s="35" t="s">
        <v>7</v>
      </c>
      <c r="C54" s="35" t="s">
        <v>8</v>
      </c>
      <c r="D54" s="36" t="s">
        <v>14</v>
      </c>
    </row>
    <row r="55" spans="1:32" s="2" customFormat="1" x14ac:dyDescent="0.15">
      <c r="A55" s="2">
        <v>1</v>
      </c>
      <c r="B55" s="2" t="s">
        <v>15</v>
      </c>
      <c r="C55" s="2" t="s">
        <v>246</v>
      </c>
      <c r="D55" s="37">
        <v>0.92764297839999998</v>
      </c>
      <c r="G55" s="11"/>
    </row>
    <row r="56" spans="1:32" s="2" customFormat="1" x14ac:dyDescent="0.15">
      <c r="A56" s="2">
        <v>2</v>
      </c>
      <c r="B56" s="2" t="s">
        <v>45</v>
      </c>
      <c r="C56" s="2" t="s">
        <v>275</v>
      </c>
      <c r="D56" s="37">
        <v>0.90953679409999999</v>
      </c>
      <c r="G56" s="11"/>
    </row>
    <row r="57" spans="1:32" s="2" customFormat="1" x14ac:dyDescent="0.15">
      <c r="A57" s="2">
        <v>3</v>
      </c>
      <c r="B57" s="2" t="s">
        <v>16</v>
      </c>
      <c r="C57" s="2" t="s">
        <v>247</v>
      </c>
      <c r="D57" s="37">
        <v>0.88892418009999996</v>
      </c>
      <c r="G57" s="11"/>
    </row>
    <row r="58" spans="1:32" s="2" customFormat="1" x14ac:dyDescent="0.15">
      <c r="A58" s="2">
        <v>4</v>
      </c>
      <c r="B58" s="2" t="s">
        <v>17</v>
      </c>
      <c r="C58" s="2" t="s">
        <v>248</v>
      </c>
      <c r="D58" s="37">
        <v>0.83769130410000003</v>
      </c>
      <c r="G58" s="11"/>
    </row>
    <row r="59" spans="1:32" s="2" customFormat="1" x14ac:dyDescent="0.15">
      <c r="A59" s="2">
        <v>5</v>
      </c>
      <c r="B59" s="2" t="s">
        <v>18</v>
      </c>
      <c r="C59" s="2" t="s">
        <v>249</v>
      </c>
      <c r="D59" s="37">
        <v>0.9197232877</v>
      </c>
      <c r="G59" s="11"/>
    </row>
    <row r="60" spans="1:32" s="2" customFormat="1" x14ac:dyDescent="0.15">
      <c r="A60" s="2">
        <v>6</v>
      </c>
      <c r="B60" s="2" t="s">
        <v>19</v>
      </c>
      <c r="C60" s="2" t="s">
        <v>46</v>
      </c>
      <c r="D60" s="37">
        <v>0.91298005469999999</v>
      </c>
      <c r="G60" s="11"/>
    </row>
    <row r="61" spans="1:32" s="2" customFormat="1" x14ac:dyDescent="0.15">
      <c r="A61" s="2">
        <v>7</v>
      </c>
      <c r="B61" s="2" t="s">
        <v>20</v>
      </c>
      <c r="C61" s="2" t="s">
        <v>47</v>
      </c>
      <c r="D61" s="37">
        <v>0.89919298520000002</v>
      </c>
      <c r="G61" s="11"/>
    </row>
    <row r="62" spans="1:32" s="2" customFormat="1" x14ac:dyDescent="0.15">
      <c r="A62" s="2">
        <v>8</v>
      </c>
      <c r="B62" s="2" t="s">
        <v>21</v>
      </c>
      <c r="C62" s="2" t="s">
        <v>250</v>
      </c>
      <c r="D62" s="37">
        <v>0.89650672689999999</v>
      </c>
      <c r="G62" s="11"/>
    </row>
    <row r="63" spans="1:32" s="2" customFormat="1" x14ac:dyDescent="0.15">
      <c r="A63" s="2">
        <v>9</v>
      </c>
      <c r="B63" s="2" t="s">
        <v>22</v>
      </c>
      <c r="C63" s="2" t="s">
        <v>251</v>
      </c>
      <c r="D63" s="37">
        <v>0.89604943079999999</v>
      </c>
      <c r="G63" s="11"/>
    </row>
    <row r="64" spans="1:32" s="2" customFormat="1" x14ac:dyDescent="0.15">
      <c r="A64" s="2">
        <v>10</v>
      </c>
      <c r="B64" s="2" t="s">
        <v>23</v>
      </c>
      <c r="C64" s="2" t="s">
        <v>252</v>
      </c>
      <c r="D64" s="37">
        <v>0.75071164180000005</v>
      </c>
      <c r="G64" s="11"/>
    </row>
    <row r="65" spans="1:7" s="2" customFormat="1" x14ac:dyDescent="0.15">
      <c r="A65" s="2">
        <v>11</v>
      </c>
      <c r="B65" s="2" t="s">
        <v>24</v>
      </c>
      <c r="C65" s="2" t="s">
        <v>25</v>
      </c>
      <c r="D65" s="37">
        <v>0.84072191500000004</v>
      </c>
      <c r="G65" s="11"/>
    </row>
    <row r="66" spans="1:7" s="2" customFormat="1" x14ac:dyDescent="0.15">
      <c r="A66" s="2">
        <v>13</v>
      </c>
      <c r="B66" s="2" t="s">
        <v>26</v>
      </c>
      <c r="C66" s="2" t="s">
        <v>253</v>
      </c>
      <c r="D66" s="37">
        <v>0.66449820179999997</v>
      </c>
      <c r="G66" s="11"/>
    </row>
    <row r="67" spans="1:7" s="2" customFormat="1" x14ac:dyDescent="0.15">
      <c r="A67" s="2">
        <v>14</v>
      </c>
      <c r="B67" s="2" t="s">
        <v>27</v>
      </c>
      <c r="C67" s="2" t="s">
        <v>254</v>
      </c>
      <c r="D67" s="37">
        <v>0.74192629460000004</v>
      </c>
      <c r="G67" s="11"/>
    </row>
    <row r="68" spans="1:7" s="2" customFormat="1" x14ac:dyDescent="0.15">
      <c r="A68" s="2">
        <v>15</v>
      </c>
      <c r="B68" s="2" t="s">
        <v>28</v>
      </c>
      <c r="C68" s="2" t="s">
        <v>48</v>
      </c>
      <c r="D68" s="37">
        <v>0.61189831400000005</v>
      </c>
      <c r="G68" s="11"/>
    </row>
    <row r="69" spans="1:7" s="2" customFormat="1" x14ac:dyDescent="0.15">
      <c r="A69" s="2">
        <v>16</v>
      </c>
      <c r="B69" s="2" t="s">
        <v>29</v>
      </c>
      <c r="C69" s="2" t="s">
        <v>49</v>
      </c>
      <c r="D69" s="37">
        <v>0.88173048880000005</v>
      </c>
      <c r="G69" s="11"/>
    </row>
    <row r="70" spans="1:7" s="2" customFormat="1" x14ac:dyDescent="0.15">
      <c r="A70" s="2">
        <v>17</v>
      </c>
      <c r="B70" s="2" t="s">
        <v>30</v>
      </c>
      <c r="C70" s="2" t="s">
        <v>31</v>
      </c>
      <c r="D70" s="37">
        <v>0.81816270660000001</v>
      </c>
      <c r="G70" s="11"/>
    </row>
    <row r="71" spans="1:7" s="2" customFormat="1" ht="21" x14ac:dyDescent="0.15">
      <c r="A71" s="2">
        <v>18</v>
      </c>
      <c r="B71" s="2" t="s">
        <v>32</v>
      </c>
      <c r="C71" s="38" t="s">
        <v>238</v>
      </c>
      <c r="D71" s="37">
        <v>0.77197578050000004</v>
      </c>
      <c r="G71" s="11"/>
    </row>
    <row r="72" spans="1:7" s="2" customFormat="1" ht="21" x14ac:dyDescent="0.15">
      <c r="A72" s="2">
        <v>19</v>
      </c>
      <c r="B72" s="2" t="s">
        <v>33</v>
      </c>
      <c r="C72" s="38" t="s">
        <v>239</v>
      </c>
      <c r="D72" s="37">
        <v>0.74008619850000001</v>
      </c>
      <c r="G72" s="11"/>
    </row>
    <row r="73" spans="1:7" x14ac:dyDescent="0.15">
      <c r="A73" s="2">
        <v>20</v>
      </c>
      <c r="B73" s="2" t="s">
        <v>50</v>
      </c>
      <c r="C73" s="2" t="s">
        <v>276</v>
      </c>
      <c r="D73" s="37">
        <v>0.75986931099999999</v>
      </c>
    </row>
    <row r="74" spans="1:7" x14ac:dyDescent="0.15">
      <c r="A74" s="2">
        <v>21</v>
      </c>
      <c r="B74" s="2" t="s">
        <v>51</v>
      </c>
      <c r="C74" s="2" t="s">
        <v>277</v>
      </c>
      <c r="D74" s="37">
        <v>0.6760606401</v>
      </c>
    </row>
    <row r="75" spans="1:7" x14ac:dyDescent="0.15">
      <c r="A75" s="2"/>
    </row>
    <row r="76" spans="1:7" x14ac:dyDescent="0.15">
      <c r="A76" s="2"/>
    </row>
    <row r="77" spans="1:7" x14ac:dyDescent="0.15">
      <c r="A77" s="2"/>
    </row>
    <row r="78" spans="1:7" x14ac:dyDescent="0.15">
      <c r="A78" s="2"/>
    </row>
    <row r="79" spans="1:7" x14ac:dyDescent="0.15">
      <c r="A79" s="2"/>
    </row>
    <row r="80" spans="1:7" x14ac:dyDescent="0.15">
      <c r="A80" s="2"/>
    </row>
    <row r="81" spans="1:15" x14ac:dyDescent="0.15">
      <c r="A81" s="2"/>
    </row>
    <row r="82" spans="1:15" x14ac:dyDescent="0.15">
      <c r="A82" s="2"/>
    </row>
    <row r="83" spans="1:15" x14ac:dyDescent="0.15">
      <c r="A83" s="2"/>
    </row>
    <row r="84" spans="1:15" x14ac:dyDescent="0.15">
      <c r="A84" s="2"/>
    </row>
    <row r="85" spans="1:15" x14ac:dyDescent="0.15">
      <c r="A85" s="2"/>
    </row>
    <row r="86" spans="1:15" x14ac:dyDescent="0.15">
      <c r="A86" s="2"/>
    </row>
    <row r="87" spans="1:15" x14ac:dyDescent="0.15">
      <c r="A87" s="2"/>
    </row>
    <row r="88" spans="1:15" x14ac:dyDescent="0.15">
      <c r="A88" s="2"/>
    </row>
    <row r="89" spans="1:15" x14ac:dyDescent="0.15">
      <c r="A89" s="2"/>
    </row>
    <row r="90" spans="1:15" x14ac:dyDescent="0.15">
      <c r="A90" s="2"/>
    </row>
    <row r="91" spans="1:15" x14ac:dyDescent="0.15">
      <c r="A91" s="2"/>
    </row>
    <row r="92" spans="1:15" x14ac:dyDescent="0.15">
      <c r="A92" s="33" t="s">
        <v>52</v>
      </c>
      <c r="B92" s="33"/>
      <c r="C92" s="33"/>
      <c r="D92" s="33"/>
      <c r="E92" s="33"/>
      <c r="F92" s="33"/>
      <c r="G92" s="33"/>
      <c r="H92" s="33"/>
      <c r="I92" s="33"/>
      <c r="J92" s="33"/>
    </row>
    <row r="94" spans="1:15" x14ac:dyDescent="0.15">
      <c r="A94" s="34" t="s">
        <v>6</v>
      </c>
      <c r="B94" s="35" t="s">
        <v>53</v>
      </c>
      <c r="C94" s="35" t="s">
        <v>54</v>
      </c>
      <c r="D94" s="36" t="s">
        <v>55</v>
      </c>
      <c r="E94" s="36" t="s">
        <v>56</v>
      </c>
      <c r="F94" s="36" t="s">
        <v>57</v>
      </c>
      <c r="G94" s="36" t="s">
        <v>58</v>
      </c>
      <c r="H94" s="36" t="s">
        <v>59</v>
      </c>
      <c r="I94" s="36" t="s">
        <v>60</v>
      </c>
      <c r="J94" s="36" t="s">
        <v>61</v>
      </c>
    </row>
    <row r="95" spans="1:15" x14ac:dyDescent="0.15">
      <c r="A95" s="21">
        <v>1</v>
      </c>
      <c r="B95" s="21">
        <v>117</v>
      </c>
      <c r="C95" s="21">
        <v>126</v>
      </c>
      <c r="D95" s="79" t="s">
        <v>62</v>
      </c>
      <c r="E95" s="21">
        <v>51</v>
      </c>
      <c r="F95" s="24">
        <v>0.43589743590000002</v>
      </c>
      <c r="G95" s="79">
        <v>48</v>
      </c>
      <c r="H95" s="79">
        <v>2</v>
      </c>
      <c r="I95" s="79">
        <v>1</v>
      </c>
      <c r="J95" s="24">
        <v>0.94117647059999998</v>
      </c>
      <c r="M95" s="79">
        <v>108</v>
      </c>
      <c r="N95" s="79">
        <v>13</v>
      </c>
      <c r="O95" s="79">
        <v>1</v>
      </c>
    </row>
    <row r="96" spans="1:15" x14ac:dyDescent="0.15">
      <c r="A96" s="21">
        <v>2</v>
      </c>
      <c r="B96" s="21">
        <v>117</v>
      </c>
      <c r="C96" s="21">
        <v>126</v>
      </c>
      <c r="D96" s="21" t="s">
        <v>63</v>
      </c>
      <c r="E96" s="21">
        <v>66</v>
      </c>
      <c r="F96" s="24">
        <v>0.56410256410000004</v>
      </c>
      <c r="G96" s="21">
        <v>59</v>
      </c>
      <c r="H96" s="21">
        <v>3</v>
      </c>
      <c r="I96" s="21">
        <v>4</v>
      </c>
      <c r="J96" s="24">
        <v>0.89393939389999999</v>
      </c>
    </row>
    <row r="97" spans="1:10" x14ac:dyDescent="0.15">
      <c r="A97" s="21">
        <v>3</v>
      </c>
      <c r="B97" s="21">
        <v>117</v>
      </c>
      <c r="C97" s="21">
        <v>126</v>
      </c>
      <c r="D97" s="21" t="s">
        <v>64</v>
      </c>
      <c r="E97" s="21">
        <v>38</v>
      </c>
      <c r="F97" s="24">
        <v>0.32478632480000003</v>
      </c>
      <c r="G97" s="21">
        <v>38</v>
      </c>
      <c r="H97" s="21" t="s">
        <v>233</v>
      </c>
      <c r="I97" s="21" t="s">
        <v>233</v>
      </c>
      <c r="J97" s="24">
        <v>1</v>
      </c>
    </row>
    <row r="98" spans="1:10" x14ac:dyDescent="0.15">
      <c r="A98" s="21">
        <v>4</v>
      </c>
      <c r="B98" s="21">
        <v>117</v>
      </c>
      <c r="C98" s="21">
        <v>126</v>
      </c>
      <c r="D98" s="21" t="s">
        <v>65</v>
      </c>
      <c r="E98" s="21">
        <v>1</v>
      </c>
      <c r="F98" s="24">
        <v>8.5470084999999998E-3</v>
      </c>
      <c r="G98" s="21" t="s">
        <v>233</v>
      </c>
      <c r="H98" s="21">
        <v>1</v>
      </c>
      <c r="I98" s="21" t="s">
        <v>233</v>
      </c>
      <c r="J98" s="24" t="s">
        <v>234</v>
      </c>
    </row>
    <row r="99" spans="1:10" x14ac:dyDescent="0.15">
      <c r="A99" s="21">
        <v>5</v>
      </c>
      <c r="B99" s="21">
        <v>117</v>
      </c>
      <c r="C99" s="21">
        <v>126</v>
      </c>
      <c r="D99" s="21" t="s">
        <v>66</v>
      </c>
      <c r="E99" s="21">
        <v>8</v>
      </c>
      <c r="F99" s="24">
        <v>6.8376068400000004E-2</v>
      </c>
      <c r="G99" s="21">
        <v>8</v>
      </c>
      <c r="H99" s="21" t="s">
        <v>233</v>
      </c>
      <c r="I99" s="21" t="s">
        <v>233</v>
      </c>
      <c r="J99" s="24">
        <v>1</v>
      </c>
    </row>
    <row r="100" spans="1:10" x14ac:dyDescent="0.15">
      <c r="A100" s="21">
        <v>6</v>
      </c>
      <c r="B100" s="21">
        <v>117</v>
      </c>
      <c r="C100" s="21">
        <v>126</v>
      </c>
      <c r="D100" s="21" t="s">
        <v>67</v>
      </c>
      <c r="E100" s="21">
        <v>18</v>
      </c>
      <c r="F100" s="24">
        <v>0.1538461538</v>
      </c>
      <c r="G100" s="21">
        <v>16</v>
      </c>
      <c r="H100" s="21">
        <v>2</v>
      </c>
      <c r="I100" s="21">
        <v>0</v>
      </c>
      <c r="J100" s="24">
        <v>0.88888888889999995</v>
      </c>
    </row>
    <row r="101" spans="1:10" x14ac:dyDescent="0.15">
      <c r="A101" s="21">
        <v>7</v>
      </c>
      <c r="B101" s="21">
        <v>117</v>
      </c>
      <c r="C101" s="21">
        <v>126</v>
      </c>
      <c r="D101" s="79" t="s">
        <v>68</v>
      </c>
      <c r="E101" s="21">
        <v>24</v>
      </c>
      <c r="F101" s="24">
        <v>0.20512820509999999</v>
      </c>
      <c r="G101" s="79">
        <v>19</v>
      </c>
      <c r="H101" s="79">
        <v>4</v>
      </c>
      <c r="I101" s="79">
        <v>1</v>
      </c>
      <c r="J101" s="24">
        <v>0.79166666669999997</v>
      </c>
    </row>
    <row r="102" spans="1:10" x14ac:dyDescent="0.15">
      <c r="A102" s="21">
        <v>8</v>
      </c>
      <c r="B102" s="21">
        <v>117</v>
      </c>
      <c r="C102" s="21">
        <v>126</v>
      </c>
      <c r="D102" s="21" t="s">
        <v>69</v>
      </c>
      <c r="E102" s="21">
        <v>60</v>
      </c>
      <c r="F102" s="24">
        <v>0.51282051279999996</v>
      </c>
      <c r="G102" s="21">
        <v>34</v>
      </c>
      <c r="H102" s="21">
        <v>12</v>
      </c>
      <c r="I102" s="21">
        <v>14</v>
      </c>
      <c r="J102" s="24">
        <v>0.56666666669999999</v>
      </c>
    </row>
    <row r="103" spans="1:10" x14ac:dyDescent="0.15">
      <c r="A103" s="21">
        <v>9</v>
      </c>
      <c r="B103" s="21">
        <v>117</v>
      </c>
      <c r="C103" s="21">
        <v>126</v>
      </c>
      <c r="D103" s="79" t="s">
        <v>70</v>
      </c>
      <c r="E103" s="21">
        <v>9</v>
      </c>
      <c r="F103" s="24">
        <v>7.6923076899999998E-2</v>
      </c>
      <c r="G103" s="79">
        <v>7</v>
      </c>
      <c r="H103" s="79">
        <v>1</v>
      </c>
      <c r="I103" s="79">
        <v>1</v>
      </c>
      <c r="J103" s="24">
        <v>0.77777777780000001</v>
      </c>
    </row>
    <row r="104" spans="1:10" x14ac:dyDescent="0.15">
      <c r="A104" s="21">
        <v>10</v>
      </c>
      <c r="B104" s="21">
        <v>117</v>
      </c>
      <c r="C104" s="21">
        <v>126</v>
      </c>
      <c r="D104" s="79" t="s">
        <v>71</v>
      </c>
      <c r="E104" s="21">
        <v>12</v>
      </c>
      <c r="F104" s="24">
        <v>0.1025641026</v>
      </c>
      <c r="G104" s="79">
        <v>7</v>
      </c>
      <c r="H104" s="79">
        <v>5</v>
      </c>
      <c r="I104" s="79">
        <v>0</v>
      </c>
      <c r="J104" s="24">
        <v>0.58333333330000003</v>
      </c>
    </row>
    <row r="105" spans="1:10" x14ac:dyDescent="0.15">
      <c r="A105" s="21">
        <v>11</v>
      </c>
      <c r="B105" s="21">
        <v>117</v>
      </c>
      <c r="C105" s="21">
        <v>126</v>
      </c>
      <c r="D105" s="79" t="s">
        <v>72</v>
      </c>
      <c r="E105" s="21">
        <v>41</v>
      </c>
      <c r="F105" s="24">
        <v>0.3504273504</v>
      </c>
      <c r="G105" s="79">
        <v>32</v>
      </c>
      <c r="H105" s="79">
        <v>6</v>
      </c>
      <c r="I105" s="79">
        <v>3</v>
      </c>
      <c r="J105" s="24">
        <v>0.78048780490000003</v>
      </c>
    </row>
    <row r="106" spans="1:10" x14ac:dyDescent="0.15">
      <c r="A106" s="21">
        <v>12</v>
      </c>
      <c r="B106" s="21">
        <v>117</v>
      </c>
      <c r="C106" s="21">
        <v>126</v>
      </c>
      <c r="D106" s="79" t="s">
        <v>73</v>
      </c>
      <c r="E106" s="21">
        <v>3</v>
      </c>
      <c r="F106" s="24">
        <v>2.5641025599999999E-2</v>
      </c>
      <c r="G106" s="79">
        <v>3</v>
      </c>
      <c r="H106" s="79">
        <v>0</v>
      </c>
      <c r="I106" s="79">
        <v>0</v>
      </c>
      <c r="J106" s="24">
        <v>1</v>
      </c>
    </row>
    <row r="107" spans="1:10" x14ac:dyDescent="0.15">
      <c r="A107" s="21">
        <v>13</v>
      </c>
      <c r="B107" s="21">
        <v>117</v>
      </c>
      <c r="C107" s="21">
        <v>126</v>
      </c>
      <c r="D107" s="79" t="s">
        <v>74</v>
      </c>
      <c r="E107" s="21">
        <v>10</v>
      </c>
      <c r="F107" s="24">
        <v>8.5470085500000001E-2</v>
      </c>
      <c r="G107" s="79" t="s">
        <v>233</v>
      </c>
      <c r="H107" s="79">
        <v>10</v>
      </c>
      <c r="I107" s="79" t="s">
        <v>233</v>
      </c>
      <c r="J107" s="24" t="s">
        <v>234</v>
      </c>
    </row>
    <row r="108" spans="1:10" x14ac:dyDescent="0.15">
      <c r="A108" s="21">
        <v>14</v>
      </c>
      <c r="B108" s="21">
        <v>117</v>
      </c>
      <c r="C108" s="21">
        <v>126</v>
      </c>
      <c r="D108" s="79" t="s">
        <v>75</v>
      </c>
      <c r="E108" s="21">
        <v>9</v>
      </c>
      <c r="F108" s="24">
        <v>7.6923076899999998E-2</v>
      </c>
      <c r="G108" s="79">
        <v>3</v>
      </c>
      <c r="H108" s="79">
        <v>4</v>
      </c>
      <c r="I108" s="79">
        <v>2</v>
      </c>
      <c r="J108" s="24">
        <v>0.33333333329999998</v>
      </c>
    </row>
    <row r="109" spans="1:10" x14ac:dyDescent="0.15">
      <c r="A109" s="21">
        <v>15</v>
      </c>
      <c r="B109" s="21">
        <v>117</v>
      </c>
      <c r="C109" s="21">
        <v>126</v>
      </c>
      <c r="D109" s="21" t="s">
        <v>76</v>
      </c>
      <c r="E109" s="21">
        <v>52</v>
      </c>
      <c r="F109" s="24">
        <v>0.44444444440000003</v>
      </c>
      <c r="G109" s="21">
        <v>12</v>
      </c>
      <c r="H109" s="21">
        <v>36</v>
      </c>
      <c r="I109" s="21">
        <v>4</v>
      </c>
      <c r="J109" s="24">
        <v>0.2307692308</v>
      </c>
    </row>
    <row r="110" spans="1:10" x14ac:dyDescent="0.15">
      <c r="A110" s="21">
        <v>16</v>
      </c>
      <c r="B110" s="21">
        <v>117</v>
      </c>
      <c r="C110" s="21">
        <v>126</v>
      </c>
      <c r="D110" s="79" t="s">
        <v>77</v>
      </c>
      <c r="E110" s="21">
        <v>22</v>
      </c>
      <c r="F110" s="24">
        <v>0.18803418799999999</v>
      </c>
      <c r="G110" s="79">
        <v>8</v>
      </c>
      <c r="H110" s="79">
        <v>14</v>
      </c>
      <c r="I110" s="79">
        <v>0</v>
      </c>
      <c r="J110" s="24">
        <v>0.36363636360000001</v>
      </c>
    </row>
    <row r="111" spans="1:10" x14ac:dyDescent="0.15">
      <c r="A111" s="21">
        <v>17</v>
      </c>
      <c r="B111" s="21">
        <v>117</v>
      </c>
      <c r="C111" s="21">
        <v>126</v>
      </c>
      <c r="D111" s="21" t="s">
        <v>78</v>
      </c>
      <c r="E111" s="21">
        <v>14</v>
      </c>
      <c r="F111" s="24">
        <v>0.1196581197</v>
      </c>
      <c r="G111" s="21">
        <v>6</v>
      </c>
      <c r="H111" s="21">
        <v>8</v>
      </c>
      <c r="I111" s="21">
        <v>0</v>
      </c>
      <c r="J111" s="24">
        <v>0.42857142860000003</v>
      </c>
    </row>
    <row r="112" spans="1:10" x14ac:dyDescent="0.15">
      <c r="A112" s="21">
        <v>18</v>
      </c>
      <c r="B112" s="21">
        <v>117</v>
      </c>
      <c r="C112" s="21">
        <v>126</v>
      </c>
      <c r="D112" s="21" t="s">
        <v>79</v>
      </c>
      <c r="E112" s="21">
        <v>6</v>
      </c>
      <c r="F112" s="24">
        <v>5.1282051299999999E-2</v>
      </c>
      <c r="G112" s="21">
        <v>1</v>
      </c>
      <c r="H112" s="21">
        <v>5</v>
      </c>
      <c r="I112" s="21">
        <v>0</v>
      </c>
      <c r="J112" s="24">
        <v>0.16666666669999999</v>
      </c>
    </row>
    <row r="113" spans="1:10" x14ac:dyDescent="0.15">
      <c r="A113" s="21">
        <v>19</v>
      </c>
      <c r="B113" s="21">
        <v>117</v>
      </c>
      <c r="C113" s="21">
        <v>126</v>
      </c>
      <c r="D113" s="21" t="s">
        <v>80</v>
      </c>
      <c r="E113" s="21">
        <v>4</v>
      </c>
      <c r="F113" s="24">
        <v>3.4188034200000002E-2</v>
      </c>
      <c r="G113" s="21">
        <v>1</v>
      </c>
      <c r="H113" s="21">
        <v>3</v>
      </c>
      <c r="I113" s="21">
        <v>0</v>
      </c>
      <c r="J113" s="24">
        <v>0.25</v>
      </c>
    </row>
    <row r="114" spans="1:10" x14ac:dyDescent="0.15">
      <c r="A114" s="21">
        <v>20</v>
      </c>
      <c r="B114" s="21">
        <v>117</v>
      </c>
      <c r="C114" s="21">
        <v>126</v>
      </c>
      <c r="D114" s="79" t="s">
        <v>81</v>
      </c>
      <c r="E114" s="21">
        <v>39</v>
      </c>
      <c r="F114" s="24">
        <v>0.33333333329999998</v>
      </c>
      <c r="G114" s="79">
        <v>8</v>
      </c>
      <c r="H114" s="79">
        <v>30</v>
      </c>
      <c r="I114" s="79">
        <v>1</v>
      </c>
      <c r="J114" s="24">
        <v>0.20512820509999999</v>
      </c>
    </row>
    <row r="115" spans="1:10" x14ac:dyDescent="0.15">
      <c r="A115" s="21">
        <v>21</v>
      </c>
      <c r="B115" s="21">
        <v>117</v>
      </c>
      <c r="C115" s="21">
        <v>126</v>
      </c>
      <c r="D115" s="21" t="s">
        <v>82</v>
      </c>
      <c r="E115" s="21">
        <v>17</v>
      </c>
      <c r="F115" s="24">
        <v>0.14529914529999999</v>
      </c>
      <c r="G115" s="21">
        <v>5</v>
      </c>
      <c r="H115" s="21">
        <v>11</v>
      </c>
      <c r="I115" s="21">
        <v>1</v>
      </c>
      <c r="J115" s="24">
        <v>0.29411764709999999</v>
      </c>
    </row>
    <row r="116" spans="1:10" x14ac:dyDescent="0.15">
      <c r="A116" s="21">
        <v>22</v>
      </c>
      <c r="B116" s="21">
        <v>117</v>
      </c>
      <c r="C116" s="21">
        <v>126</v>
      </c>
      <c r="D116" s="21" t="s">
        <v>83</v>
      </c>
      <c r="E116" s="21">
        <v>19</v>
      </c>
      <c r="F116" s="24">
        <v>0.16239316240000001</v>
      </c>
      <c r="G116" s="21">
        <v>2</v>
      </c>
      <c r="H116" s="21">
        <v>17</v>
      </c>
      <c r="I116" s="21">
        <v>0</v>
      </c>
      <c r="J116" s="24">
        <v>0.1052631579</v>
      </c>
    </row>
    <row r="117" spans="1:10" x14ac:dyDescent="0.15">
      <c r="A117" s="21">
        <v>23</v>
      </c>
      <c r="B117" s="21">
        <v>117</v>
      </c>
      <c r="C117" s="21">
        <v>126</v>
      </c>
      <c r="D117" s="21" t="s">
        <v>84</v>
      </c>
      <c r="E117" s="21">
        <v>4</v>
      </c>
      <c r="F117" s="24">
        <v>3.4188034200000002E-2</v>
      </c>
      <c r="G117" s="21">
        <v>0</v>
      </c>
      <c r="H117" s="21">
        <v>4</v>
      </c>
      <c r="I117" s="21">
        <v>0</v>
      </c>
      <c r="J117" s="24">
        <v>0</v>
      </c>
    </row>
    <row r="118" spans="1:10" x14ac:dyDescent="0.15">
      <c r="A118" s="21">
        <v>24</v>
      </c>
      <c r="B118" s="21">
        <v>117</v>
      </c>
      <c r="C118" s="21">
        <v>126</v>
      </c>
      <c r="D118" s="21" t="s">
        <v>85</v>
      </c>
      <c r="E118" s="21">
        <v>6</v>
      </c>
      <c r="F118" s="24">
        <v>5.1282051299999999E-2</v>
      </c>
      <c r="G118" s="21">
        <v>1</v>
      </c>
      <c r="H118" s="21">
        <v>4</v>
      </c>
      <c r="I118" s="21">
        <v>1</v>
      </c>
      <c r="J118" s="24">
        <v>0.16666666669999999</v>
      </c>
    </row>
    <row r="119" spans="1:10" x14ac:dyDescent="0.15">
      <c r="A119" s="21">
        <v>25</v>
      </c>
      <c r="B119" s="21">
        <v>117</v>
      </c>
      <c r="C119" s="21">
        <v>126</v>
      </c>
      <c r="D119" s="21" t="s">
        <v>86</v>
      </c>
      <c r="E119" s="21">
        <v>1</v>
      </c>
      <c r="F119" s="24">
        <v>8.5470084999999998E-3</v>
      </c>
      <c r="G119" s="21">
        <v>0</v>
      </c>
      <c r="H119" s="21">
        <v>1</v>
      </c>
      <c r="I119" s="21">
        <v>0</v>
      </c>
      <c r="J119" s="24">
        <v>0</v>
      </c>
    </row>
    <row r="120" spans="1:10" x14ac:dyDescent="0.15">
      <c r="A120" s="21">
        <v>26</v>
      </c>
      <c r="B120" s="21">
        <v>117</v>
      </c>
      <c r="C120" s="21">
        <v>126</v>
      </c>
      <c r="D120" s="79" t="s">
        <v>87</v>
      </c>
      <c r="E120" s="21">
        <v>3</v>
      </c>
      <c r="F120" s="24">
        <v>2.5641025599999999E-2</v>
      </c>
      <c r="G120" s="79">
        <v>0</v>
      </c>
      <c r="H120" s="79">
        <v>3</v>
      </c>
      <c r="I120" s="79">
        <v>0</v>
      </c>
      <c r="J120" s="24">
        <v>0</v>
      </c>
    </row>
    <row r="121" spans="1:10" x14ac:dyDescent="0.15">
      <c r="A121" s="21">
        <v>27</v>
      </c>
      <c r="B121" s="21">
        <v>117</v>
      </c>
      <c r="C121" s="21">
        <v>126</v>
      </c>
      <c r="D121" s="21" t="s">
        <v>88</v>
      </c>
      <c r="E121" s="21">
        <v>3</v>
      </c>
      <c r="F121" s="24">
        <v>2.5641025599999999E-2</v>
      </c>
      <c r="G121" s="21">
        <v>0</v>
      </c>
      <c r="H121" s="21">
        <v>3</v>
      </c>
      <c r="I121" s="21">
        <v>0</v>
      </c>
      <c r="J121" s="24">
        <v>0</v>
      </c>
    </row>
    <row r="122" spans="1:10" x14ac:dyDescent="0.15">
      <c r="A122" s="21">
        <v>28</v>
      </c>
      <c r="B122" s="21">
        <v>117</v>
      </c>
      <c r="C122" s="21">
        <v>126</v>
      </c>
      <c r="D122" s="79" t="s">
        <v>89</v>
      </c>
      <c r="E122" s="21">
        <v>23</v>
      </c>
      <c r="F122" s="24">
        <v>0.19658119660000001</v>
      </c>
      <c r="G122" s="79">
        <v>8</v>
      </c>
      <c r="H122" s="79">
        <v>14</v>
      </c>
      <c r="I122" s="79">
        <v>1</v>
      </c>
      <c r="J122" s="24">
        <v>0.34782608700000001</v>
      </c>
    </row>
    <row r="123" spans="1:10" x14ac:dyDescent="0.15">
      <c r="A123" s="21">
        <v>29</v>
      </c>
      <c r="B123" s="21">
        <v>117</v>
      </c>
      <c r="C123" s="21">
        <v>126</v>
      </c>
      <c r="D123" s="21" t="s">
        <v>90</v>
      </c>
      <c r="E123" s="21">
        <v>22</v>
      </c>
      <c r="F123" s="24">
        <v>0.18803418799999999</v>
      </c>
      <c r="G123" s="21">
        <v>8</v>
      </c>
      <c r="H123" s="21">
        <v>13</v>
      </c>
      <c r="I123" s="21">
        <v>1</v>
      </c>
      <c r="J123" s="24">
        <v>0.36363636360000001</v>
      </c>
    </row>
    <row r="124" spans="1:10" x14ac:dyDescent="0.15">
      <c r="A124" s="21">
        <v>30</v>
      </c>
      <c r="B124" s="21">
        <v>117</v>
      </c>
      <c r="C124" s="21">
        <v>126</v>
      </c>
      <c r="D124" s="21" t="s">
        <v>91</v>
      </c>
      <c r="E124" s="21">
        <v>1</v>
      </c>
      <c r="F124" s="24">
        <v>8.5470084999999998E-3</v>
      </c>
      <c r="G124" s="21">
        <v>0</v>
      </c>
      <c r="H124" s="21">
        <v>1</v>
      </c>
      <c r="I124" s="21">
        <v>0</v>
      </c>
      <c r="J124" s="24">
        <v>0</v>
      </c>
    </row>
    <row r="125" spans="1:10" x14ac:dyDescent="0.15">
      <c r="A125" s="21">
        <v>31</v>
      </c>
      <c r="B125" s="21">
        <v>117</v>
      </c>
      <c r="C125" s="21">
        <v>126</v>
      </c>
      <c r="D125" s="79" t="s">
        <v>92</v>
      </c>
      <c r="E125" s="21">
        <v>10</v>
      </c>
      <c r="F125" s="24">
        <v>8.5470085500000001E-2</v>
      </c>
      <c r="G125" s="79">
        <v>1</v>
      </c>
      <c r="H125" s="79">
        <v>7</v>
      </c>
      <c r="I125" s="79">
        <v>2</v>
      </c>
      <c r="J125" s="24">
        <v>0.1</v>
      </c>
    </row>
    <row r="126" spans="1:10" x14ac:dyDescent="0.15">
      <c r="A126" s="21">
        <v>32</v>
      </c>
      <c r="B126" s="21">
        <v>117</v>
      </c>
      <c r="C126" s="21">
        <v>126</v>
      </c>
      <c r="D126" s="21" t="s">
        <v>93</v>
      </c>
      <c r="E126" s="21">
        <v>7</v>
      </c>
      <c r="F126" s="24">
        <v>5.9829059800000001E-2</v>
      </c>
      <c r="G126" s="21">
        <v>0</v>
      </c>
      <c r="H126" s="21">
        <v>7</v>
      </c>
      <c r="I126" s="21">
        <v>0</v>
      </c>
      <c r="J126" s="24">
        <v>0</v>
      </c>
    </row>
    <row r="127" spans="1:10" x14ac:dyDescent="0.15">
      <c r="A127" s="21">
        <v>33</v>
      </c>
      <c r="B127" s="21">
        <v>117</v>
      </c>
      <c r="C127" s="21">
        <v>126</v>
      </c>
      <c r="D127" s="21" t="s">
        <v>94</v>
      </c>
      <c r="E127" s="21">
        <v>3</v>
      </c>
      <c r="F127" s="24">
        <v>2.5641025599999999E-2</v>
      </c>
      <c r="G127" s="21">
        <v>1</v>
      </c>
      <c r="H127" s="21">
        <v>0</v>
      </c>
      <c r="I127" s="21">
        <v>2</v>
      </c>
      <c r="J127" s="24">
        <v>0.33333333329999998</v>
      </c>
    </row>
    <row r="128" spans="1:10" x14ac:dyDescent="0.15">
      <c r="A128" s="21">
        <v>34</v>
      </c>
      <c r="B128" s="21">
        <v>117</v>
      </c>
      <c r="C128" s="21">
        <v>126</v>
      </c>
      <c r="D128" s="21" t="s">
        <v>95</v>
      </c>
      <c r="E128" s="21">
        <v>25</v>
      </c>
      <c r="F128" s="24">
        <v>0.21367521370000001</v>
      </c>
      <c r="G128" s="21">
        <v>1</v>
      </c>
      <c r="H128" s="21">
        <v>24</v>
      </c>
      <c r="I128" s="21">
        <v>0</v>
      </c>
      <c r="J128" s="24">
        <v>0.04</v>
      </c>
    </row>
    <row r="129" spans="1:10" x14ac:dyDescent="0.15">
      <c r="A129" s="21">
        <v>35</v>
      </c>
      <c r="B129" s="21">
        <v>117</v>
      </c>
      <c r="C129" s="21">
        <v>126</v>
      </c>
      <c r="D129" s="79" t="s">
        <v>96</v>
      </c>
      <c r="E129" s="21">
        <v>7</v>
      </c>
      <c r="F129" s="24">
        <v>5.9829059800000001E-2</v>
      </c>
      <c r="G129" s="79">
        <v>0</v>
      </c>
      <c r="H129" s="79">
        <v>7</v>
      </c>
      <c r="I129" s="79">
        <v>0</v>
      </c>
      <c r="J129" s="24">
        <v>0</v>
      </c>
    </row>
    <row r="130" spans="1:10" x14ac:dyDescent="0.15">
      <c r="A130" s="21">
        <v>36</v>
      </c>
      <c r="B130" s="21">
        <v>117</v>
      </c>
      <c r="C130" s="21">
        <v>126</v>
      </c>
      <c r="D130" s="79" t="s">
        <v>97</v>
      </c>
      <c r="E130" s="21">
        <v>7</v>
      </c>
      <c r="F130" s="24">
        <v>5.9829059800000001E-2</v>
      </c>
      <c r="G130" s="79">
        <v>1</v>
      </c>
      <c r="H130" s="79">
        <v>6</v>
      </c>
      <c r="I130" s="79">
        <v>0</v>
      </c>
      <c r="J130" s="24">
        <v>0.14285714290000001</v>
      </c>
    </row>
    <row r="131" spans="1:10" x14ac:dyDescent="0.15">
      <c r="A131" s="21">
        <v>37</v>
      </c>
      <c r="B131" s="21">
        <v>117</v>
      </c>
      <c r="C131" s="21">
        <v>126</v>
      </c>
      <c r="D131" s="79" t="s">
        <v>98</v>
      </c>
      <c r="E131" s="21">
        <v>7</v>
      </c>
      <c r="F131" s="24">
        <v>5.9829059800000001E-2</v>
      </c>
      <c r="G131" s="79">
        <v>0</v>
      </c>
      <c r="H131" s="79">
        <v>7</v>
      </c>
      <c r="I131" s="79">
        <v>0</v>
      </c>
      <c r="J131" s="24">
        <v>0</v>
      </c>
    </row>
    <row r="132" spans="1:10" x14ac:dyDescent="0.15">
      <c r="A132" s="21">
        <v>38</v>
      </c>
      <c r="B132" s="21">
        <v>117</v>
      </c>
      <c r="C132" s="21">
        <v>126</v>
      </c>
      <c r="D132" s="79" t="s">
        <v>99</v>
      </c>
      <c r="E132" s="21">
        <v>8</v>
      </c>
      <c r="F132" s="24">
        <v>6.8376068400000004E-2</v>
      </c>
      <c r="G132" s="79">
        <v>0</v>
      </c>
      <c r="H132" s="79">
        <v>8</v>
      </c>
      <c r="I132" s="79">
        <v>0</v>
      </c>
      <c r="J132" s="24">
        <v>0</v>
      </c>
    </row>
    <row r="133" spans="1:10" x14ac:dyDescent="0.15">
      <c r="A133" s="21">
        <v>39</v>
      </c>
      <c r="B133" s="21">
        <v>117</v>
      </c>
      <c r="C133" s="21">
        <v>126</v>
      </c>
      <c r="D133" s="21" t="s">
        <v>100</v>
      </c>
      <c r="E133" s="21">
        <v>18</v>
      </c>
      <c r="F133" s="24">
        <v>0.1538461538</v>
      </c>
      <c r="G133" s="21">
        <v>1</v>
      </c>
      <c r="H133" s="21">
        <v>4</v>
      </c>
      <c r="I133" s="21">
        <v>13</v>
      </c>
      <c r="J133" s="24">
        <v>5.5555555600000001E-2</v>
      </c>
    </row>
    <row r="134" spans="1:10" x14ac:dyDescent="0.15">
      <c r="A134" s="21">
        <v>40</v>
      </c>
      <c r="B134" s="21">
        <v>117</v>
      </c>
      <c r="C134" s="21">
        <v>126</v>
      </c>
      <c r="D134" s="21" t="s">
        <v>101</v>
      </c>
      <c r="E134" s="21">
        <v>11</v>
      </c>
      <c r="F134" s="24">
        <v>9.4017093999999996E-2</v>
      </c>
      <c r="G134" s="21">
        <v>1</v>
      </c>
      <c r="H134" s="21">
        <v>4</v>
      </c>
      <c r="I134" s="21">
        <v>6</v>
      </c>
      <c r="J134" s="24">
        <v>9.0909090900000003E-2</v>
      </c>
    </row>
    <row r="135" spans="1:10" x14ac:dyDescent="0.15">
      <c r="A135" s="21">
        <v>41</v>
      </c>
      <c r="B135" s="21">
        <v>117</v>
      </c>
      <c r="C135" s="21">
        <v>126</v>
      </c>
      <c r="D135" s="21" t="s">
        <v>102</v>
      </c>
      <c r="E135" s="21">
        <v>7</v>
      </c>
      <c r="F135" s="24">
        <v>5.9829059800000001E-2</v>
      </c>
      <c r="G135" s="21" t="s">
        <v>233</v>
      </c>
      <c r="H135" s="21" t="s">
        <v>233</v>
      </c>
      <c r="I135" s="21">
        <v>7</v>
      </c>
      <c r="J135" s="24" t="s">
        <v>234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23" workbookViewId="0">
      <selection activeCell="A5" sqref="A5"/>
    </sheetView>
  </sheetViews>
  <sheetFormatPr defaultRowHeight="10.5" x14ac:dyDescent="0.15"/>
  <cols>
    <col min="1" max="1" width="9.140625" style="21"/>
    <col min="2" max="2" width="42.85546875" style="21" customWidth="1"/>
    <col min="3" max="16384" width="9.140625" style="21"/>
  </cols>
  <sheetData>
    <row r="1" spans="1:3" x14ac:dyDescent="0.15">
      <c r="A1" s="28" t="s">
        <v>232</v>
      </c>
    </row>
    <row r="3" spans="1:3" x14ac:dyDescent="0.15">
      <c r="A3" s="2" t="s">
        <v>33</v>
      </c>
      <c r="B3" s="51" t="str">
        <f>data!C29</f>
        <v xml:space="preserve">Did you help make plans and set goals about DDA services? </v>
      </c>
      <c r="C3" s="37">
        <f>data!I29</f>
        <v>0.89727671959999999</v>
      </c>
    </row>
    <row r="4" spans="1:3" x14ac:dyDescent="0.15">
      <c r="A4" s="2" t="s">
        <v>32</v>
      </c>
      <c r="B4" s="51" t="str">
        <f>data!C28</f>
        <v xml:space="preserve">Did you have a say in what kind of services you get? </v>
      </c>
      <c r="C4" s="37">
        <f>data!I28</f>
        <v>0.88280500429999997</v>
      </c>
    </row>
    <row r="5" spans="1:3" x14ac:dyDescent="0.15">
      <c r="A5" s="2"/>
      <c r="B5" s="37" t="s">
        <v>4</v>
      </c>
      <c r="C5" s="37"/>
    </row>
    <row r="6" spans="1:3" x14ac:dyDescent="0.15">
      <c r="A6" s="2" t="s">
        <v>30</v>
      </c>
      <c r="B6" s="2" t="str">
        <f>data!C27</f>
        <v xml:space="preserve">Was it easy to get the information you needed about services? </v>
      </c>
      <c r="C6" s="37">
        <f>data!I27</f>
        <v>0.73466343069999995</v>
      </c>
    </row>
    <row r="7" spans="1:3" x14ac:dyDescent="0.15">
      <c r="A7" s="2" t="s">
        <v>29</v>
      </c>
      <c r="B7" s="2" t="str">
        <f>data!C26</f>
        <v xml:space="preserve">Did DDA staff explain things clearly? </v>
      </c>
      <c r="C7" s="37">
        <f>data!I26</f>
        <v>0.87744649379999995</v>
      </c>
    </row>
    <row r="8" spans="1:3" x14ac:dyDescent="0.15">
      <c r="A8" s="2" t="s">
        <v>28</v>
      </c>
      <c r="B8" s="2" t="str">
        <f>data!C25</f>
        <v xml:space="preserve">Do you know what DDA services there are for you? </v>
      </c>
      <c r="C8" s="37">
        <f>data!I25</f>
        <v>0.71413382619999999</v>
      </c>
    </row>
    <row r="9" spans="1:3" x14ac:dyDescent="0.15">
      <c r="A9" s="2"/>
      <c r="B9" s="21" t="s">
        <v>3</v>
      </c>
      <c r="C9" s="37"/>
    </row>
    <row r="10" spans="1:3" x14ac:dyDescent="0.15">
      <c r="A10" s="2" t="s">
        <v>27</v>
      </c>
      <c r="B10" s="2" t="str">
        <f>data!C24</f>
        <v xml:space="preserve">Did DDA staff return your calls within 24 hours? </v>
      </c>
      <c r="C10" s="37">
        <f>data!I24</f>
        <v>0.76913778899999996</v>
      </c>
    </row>
    <row r="11" spans="1:3" x14ac:dyDescent="0.15">
      <c r="A11" s="2" t="s">
        <v>26</v>
      </c>
      <c r="B11" s="2" t="str">
        <f>data!C23</f>
        <v xml:space="preserve">When you call DDA, is it easy to get to a live person when you need to? </v>
      </c>
      <c r="C11" s="37">
        <f>data!I23</f>
        <v>0.64329336829999995</v>
      </c>
    </row>
    <row r="12" spans="1:3" x14ac:dyDescent="0.15">
      <c r="A12" s="2" t="s">
        <v>24</v>
      </c>
      <c r="B12" s="2" t="str">
        <f>data!C22</f>
        <v xml:space="preserve">Did you get services as quickly as you needed? </v>
      </c>
      <c r="C12" s="37">
        <f>data!I22</f>
        <v>0.79006192890000004</v>
      </c>
    </row>
    <row r="13" spans="1:3" x14ac:dyDescent="0.15">
      <c r="A13" s="2" t="s">
        <v>23</v>
      </c>
      <c r="B13" s="2" t="str">
        <f>data!C21</f>
        <v xml:space="preserve">Is it easy to get services from DDA? </v>
      </c>
      <c r="C13" s="37">
        <f>data!I21</f>
        <v>0.83710630949999998</v>
      </c>
    </row>
    <row r="14" spans="1:3" x14ac:dyDescent="0.15">
      <c r="A14" s="2" t="s">
        <v>22</v>
      </c>
      <c r="B14" s="2" t="str">
        <f>data!C20</f>
        <v xml:space="preserve">Is it easy to get to the DDA office? </v>
      </c>
      <c r="C14" s="37">
        <f>data!I20</f>
        <v>0.79975157600000002</v>
      </c>
    </row>
    <row r="15" spans="1:3" x14ac:dyDescent="0.15">
      <c r="A15" s="2" t="s">
        <v>21</v>
      </c>
      <c r="B15" s="2" t="str">
        <f>data!C19</f>
        <v xml:space="preserve">Is the DDA office open at times that are good for you? </v>
      </c>
      <c r="C15" s="37">
        <f>data!I19</f>
        <v>0.89972647059999999</v>
      </c>
    </row>
    <row r="16" spans="1:3" x14ac:dyDescent="0.15">
      <c r="A16" s="2"/>
      <c r="B16" s="21" t="s">
        <v>2</v>
      </c>
      <c r="C16" s="37"/>
    </row>
    <row r="17" spans="1:7" x14ac:dyDescent="0.15">
      <c r="A17" s="2" t="s">
        <v>20</v>
      </c>
      <c r="B17" s="2" t="str">
        <f>data!C18</f>
        <v xml:space="preserve">Did staff who helped you understand your needs? </v>
      </c>
      <c r="C17" s="37">
        <f>data!I18</f>
        <v>0.87963690159999997</v>
      </c>
    </row>
    <row r="18" spans="1:7" x14ac:dyDescent="0.15">
      <c r="A18" s="2" t="s">
        <v>19</v>
      </c>
      <c r="B18" s="2" t="str">
        <f>data!C17</f>
        <v xml:space="preserve">Did staff who helped you listen to what you had to say? </v>
      </c>
      <c r="C18" s="37">
        <f>data!I17</f>
        <v>0.93294073899999996</v>
      </c>
    </row>
    <row r="19" spans="1:7" x14ac:dyDescent="0.15">
      <c r="A19" s="2" t="s">
        <v>18</v>
      </c>
      <c r="B19" s="2" t="str">
        <f>data!C16</f>
        <v xml:space="preserve">Did staff who helped you treat you with courtesy and respect? </v>
      </c>
      <c r="C19" s="37">
        <f>data!I16</f>
        <v>0.97104143710000002</v>
      </c>
    </row>
    <row r="20" spans="1:7" x14ac:dyDescent="0.15">
      <c r="A20" s="2"/>
      <c r="B20" s="21" t="s">
        <v>1</v>
      </c>
      <c r="C20" s="37"/>
    </row>
    <row r="21" spans="1:7" x14ac:dyDescent="0.15">
      <c r="A21" s="2" t="s">
        <v>17</v>
      </c>
      <c r="B21" s="2" t="str">
        <f>data!C15</f>
        <v xml:space="preserve">Are you satisfied with DDA services? </v>
      </c>
      <c r="C21" s="37">
        <f>data!I15</f>
        <v>0.85973876729999998</v>
      </c>
    </row>
    <row r="22" spans="1:7" x14ac:dyDescent="0.15">
      <c r="A22" s="2" t="s">
        <v>16</v>
      </c>
      <c r="B22" s="2" t="str">
        <f>data!C14</f>
        <v xml:space="preserve">Does DDA do good work? </v>
      </c>
      <c r="C22" s="37">
        <f>data!I14</f>
        <v>0.90390438159999997</v>
      </c>
    </row>
    <row r="23" spans="1:7" x14ac:dyDescent="0.15">
      <c r="A23" s="2" t="s">
        <v>15</v>
      </c>
      <c r="B23" s="2" t="str">
        <f>data!C13</f>
        <v xml:space="preserve">Overall, has DDA helped you? </v>
      </c>
      <c r="C23" s="37">
        <f>data!I13</f>
        <v>0.92240918500000002</v>
      </c>
      <c r="E23" s="37"/>
      <c r="F23" s="37"/>
      <c r="G23" s="37"/>
    </row>
    <row r="24" spans="1:7" x14ac:dyDescent="0.15">
      <c r="B24" s="21" t="s">
        <v>0</v>
      </c>
      <c r="C24" s="37"/>
      <c r="D24" s="37"/>
      <c r="E24" s="37"/>
      <c r="F24" s="37"/>
      <c r="G24" s="37"/>
    </row>
    <row r="25" spans="1:7" x14ac:dyDescent="0.15">
      <c r="C25" s="37"/>
      <c r="D25" s="37"/>
      <c r="F25" s="37"/>
      <c r="G25" s="37"/>
    </row>
    <row r="26" spans="1:7" x14ac:dyDescent="0.15">
      <c r="A26" s="28" t="s">
        <v>235</v>
      </c>
      <c r="C26" s="37"/>
      <c r="D26" s="37"/>
      <c r="F26" s="37"/>
      <c r="G26" s="37"/>
    </row>
    <row r="27" spans="1:7" x14ac:dyDescent="0.15">
      <c r="C27" s="37"/>
      <c r="D27" s="37"/>
      <c r="E27" s="37"/>
      <c r="F27" s="37"/>
      <c r="G27" s="37"/>
    </row>
    <row r="28" spans="1:7" x14ac:dyDescent="0.15">
      <c r="A28" s="21" t="s">
        <v>209</v>
      </c>
      <c r="B28" s="21" t="s">
        <v>210</v>
      </c>
      <c r="C28" s="21" t="s">
        <v>211</v>
      </c>
      <c r="G28" s="37"/>
    </row>
    <row r="29" spans="1:7" x14ac:dyDescent="0.15">
      <c r="C29" s="21" t="s">
        <v>212</v>
      </c>
      <c r="D29" s="21" t="s">
        <v>124</v>
      </c>
      <c r="E29" s="21" t="s">
        <v>212</v>
      </c>
      <c r="F29" s="21" t="s">
        <v>125</v>
      </c>
      <c r="G29" s="37"/>
    </row>
    <row r="30" spans="1:7" x14ac:dyDescent="0.15">
      <c r="G30" s="37"/>
    </row>
    <row r="31" spans="1:7" x14ac:dyDescent="0.15">
      <c r="B31" s="21" t="s">
        <v>231</v>
      </c>
      <c r="C31" s="21">
        <f>data!I132/2</f>
        <v>0</v>
      </c>
      <c r="D31" s="21">
        <f>data!G132</f>
        <v>0</v>
      </c>
      <c r="E31" s="21">
        <f>C31*-1</f>
        <v>0</v>
      </c>
      <c r="F31" s="21">
        <f>data!H132*-1</f>
        <v>-8</v>
      </c>
    </row>
    <row r="32" spans="1:7" x14ac:dyDescent="0.15">
      <c r="B32" s="21" t="s">
        <v>230</v>
      </c>
      <c r="C32" s="21">
        <f>data!I131/2</f>
        <v>0</v>
      </c>
      <c r="D32" s="21">
        <f>data!G131</f>
        <v>0</v>
      </c>
      <c r="F32" s="21">
        <f>data!H131*-1</f>
        <v>-7</v>
      </c>
    </row>
    <row r="33" spans="1:6" x14ac:dyDescent="0.15">
      <c r="B33" s="21" t="s">
        <v>229</v>
      </c>
      <c r="C33" s="21">
        <f>data!I130/2</f>
        <v>0</v>
      </c>
      <c r="D33" s="21">
        <f>data!G130</f>
        <v>1</v>
      </c>
      <c r="E33" s="21">
        <f>C33*-1</f>
        <v>0</v>
      </c>
      <c r="F33" s="21">
        <f>data!H130*-1</f>
        <v>-6</v>
      </c>
    </row>
    <row r="34" spans="1:6" x14ac:dyDescent="0.15">
      <c r="B34" s="21" t="s">
        <v>228</v>
      </c>
      <c r="C34" s="21">
        <f>data!I129/2</f>
        <v>0</v>
      </c>
      <c r="D34" s="21">
        <f>data!G129</f>
        <v>0</v>
      </c>
      <c r="F34" s="21">
        <f>data!H129*-1</f>
        <v>-7</v>
      </c>
    </row>
    <row r="35" spans="1:6" x14ac:dyDescent="0.15">
      <c r="A35" s="21" t="s">
        <v>227</v>
      </c>
    </row>
    <row r="36" spans="1:6" x14ac:dyDescent="0.15">
      <c r="B36" s="21" t="s">
        <v>177</v>
      </c>
      <c r="C36" s="21">
        <f>data!I125/2</f>
        <v>1</v>
      </c>
      <c r="D36" s="21">
        <f>data!G125</f>
        <v>1</v>
      </c>
      <c r="E36" s="21">
        <f>C36*-1</f>
        <v>-1</v>
      </c>
      <c r="F36" s="21">
        <f>data!H125*-1</f>
        <v>-7</v>
      </c>
    </row>
    <row r="37" spans="1:6" x14ac:dyDescent="0.15">
      <c r="B37" s="21" t="s">
        <v>172</v>
      </c>
      <c r="C37" s="21">
        <f>data!I122/2</f>
        <v>0.5</v>
      </c>
      <c r="D37" s="21">
        <f>data!G122</f>
        <v>8</v>
      </c>
      <c r="E37" s="21">
        <f>C37*-1</f>
        <v>-0.5</v>
      </c>
      <c r="F37" s="21">
        <f>data!H122*-1</f>
        <v>-14</v>
      </c>
    </row>
    <row r="38" spans="1:6" x14ac:dyDescent="0.15">
      <c r="B38" s="21" t="s">
        <v>226</v>
      </c>
      <c r="C38" s="21">
        <f>data!I120/2</f>
        <v>0</v>
      </c>
      <c r="D38" s="21">
        <f>data!G120</f>
        <v>0</v>
      </c>
      <c r="E38" s="21">
        <f>C38*-1</f>
        <v>0</v>
      </c>
      <c r="F38" s="21">
        <f>data!H120*-1</f>
        <v>-3</v>
      </c>
    </row>
    <row r="39" spans="1:6" x14ac:dyDescent="0.15">
      <c r="B39" s="21" t="s">
        <v>225</v>
      </c>
      <c r="C39" s="21">
        <f>data!I114/2</f>
        <v>0.5</v>
      </c>
      <c r="D39" s="21">
        <f>data!G114</f>
        <v>8</v>
      </c>
      <c r="E39" s="21">
        <f>C39*-1</f>
        <v>-0.5</v>
      </c>
      <c r="F39" s="21">
        <f>data!H114*-1</f>
        <v>-30</v>
      </c>
    </row>
    <row r="40" spans="1:6" x14ac:dyDescent="0.15">
      <c r="B40" s="21" t="s">
        <v>224</v>
      </c>
      <c r="C40" s="21">
        <f>data!I110/2</f>
        <v>0</v>
      </c>
      <c r="D40" s="21">
        <f>data!G110</f>
        <v>8</v>
      </c>
      <c r="E40" s="21">
        <f>C40*-1</f>
        <v>0</v>
      </c>
      <c r="F40" s="21">
        <f>data!H110*-1</f>
        <v>-14</v>
      </c>
    </row>
    <row r="41" spans="1:6" x14ac:dyDescent="0.15">
      <c r="A41" s="21" t="s">
        <v>223</v>
      </c>
    </row>
    <row r="42" spans="1:6" x14ac:dyDescent="0.15">
      <c r="B42" s="21" t="s">
        <v>222</v>
      </c>
      <c r="C42" s="21">
        <f>data!I108/2</f>
        <v>1</v>
      </c>
      <c r="D42" s="21">
        <f>data!G108</f>
        <v>3</v>
      </c>
      <c r="E42" s="21">
        <f>C42*-1</f>
        <v>-1</v>
      </c>
      <c r="F42" s="21">
        <f>data!H108*-1</f>
        <v>-4</v>
      </c>
    </row>
    <row r="43" spans="1:6" x14ac:dyDescent="0.15">
      <c r="B43" s="21" t="s">
        <v>221</v>
      </c>
      <c r="C43" s="21" t="str">
        <f>data!I107</f>
        <v xml:space="preserve">. </v>
      </c>
      <c r="D43" s="21" t="str">
        <f>data!G107</f>
        <v xml:space="preserve">. </v>
      </c>
      <c r="F43" s="21">
        <f>data!H107*-1</f>
        <v>-10</v>
      </c>
    </row>
    <row r="44" spans="1:6" x14ac:dyDescent="0.15">
      <c r="B44" s="21" t="s">
        <v>220</v>
      </c>
      <c r="C44" s="21">
        <f>data!I106/2</f>
        <v>0</v>
      </c>
      <c r="D44" s="21">
        <f>data!G106</f>
        <v>3</v>
      </c>
      <c r="E44" s="21">
        <f>C44*-1</f>
        <v>0</v>
      </c>
      <c r="F44" s="21">
        <f>data!H106*-1</f>
        <v>0</v>
      </c>
    </row>
    <row r="45" spans="1:6" x14ac:dyDescent="0.15">
      <c r="B45" s="21" t="s">
        <v>219</v>
      </c>
      <c r="C45" s="21">
        <f>data!I105/2</f>
        <v>1.5</v>
      </c>
      <c r="D45" s="21">
        <f>data!G105</f>
        <v>32</v>
      </c>
      <c r="E45" s="21">
        <f>C45*-1</f>
        <v>-1.5</v>
      </c>
      <c r="F45" s="21">
        <f>data!H105*-1</f>
        <v>-6</v>
      </c>
    </row>
    <row r="46" spans="1:6" x14ac:dyDescent="0.15">
      <c r="B46" s="21" t="s">
        <v>218</v>
      </c>
      <c r="C46" s="21">
        <f>data!I104/2</f>
        <v>0</v>
      </c>
      <c r="D46" s="21">
        <f>data!G104</f>
        <v>7</v>
      </c>
      <c r="E46" s="21">
        <f>C46*-1</f>
        <v>0</v>
      </c>
      <c r="F46" s="21">
        <f>data!H104*-1</f>
        <v>-5</v>
      </c>
    </row>
    <row r="47" spans="1:6" x14ac:dyDescent="0.15">
      <c r="B47" s="21" t="s">
        <v>217</v>
      </c>
      <c r="C47" s="21">
        <f>data!$I103/2</f>
        <v>0.5</v>
      </c>
      <c r="D47" s="21">
        <f>data!G103</f>
        <v>7</v>
      </c>
      <c r="E47" s="21">
        <f>C47*-1</f>
        <v>-0.5</v>
      </c>
      <c r="F47" s="21">
        <f>data!H103*-1</f>
        <v>-1</v>
      </c>
    </row>
    <row r="48" spans="1:6" x14ac:dyDescent="0.15">
      <c r="A48" s="21" t="s">
        <v>216</v>
      </c>
    </row>
    <row r="49" spans="1:6" x14ac:dyDescent="0.15">
      <c r="B49" s="21" t="s">
        <v>215</v>
      </c>
      <c r="C49" s="21">
        <f>data!$I101/2</f>
        <v>0.5</v>
      </c>
      <c r="D49" s="21">
        <f>data!G101</f>
        <v>19</v>
      </c>
      <c r="E49" s="21">
        <f>C49*-1</f>
        <v>-0.5</v>
      </c>
      <c r="F49" s="21">
        <f>data!H101*-1</f>
        <v>-4</v>
      </c>
    </row>
    <row r="50" spans="1:6" x14ac:dyDescent="0.15">
      <c r="B50" s="21" t="s">
        <v>214</v>
      </c>
      <c r="C50" s="21">
        <f>data!$I95/2</f>
        <v>0.5</v>
      </c>
      <c r="D50" s="21">
        <f>data!G95</f>
        <v>48</v>
      </c>
      <c r="E50" s="21">
        <f>C50*-1</f>
        <v>-0.5</v>
      </c>
      <c r="F50" s="21">
        <f>data!H95*-1</f>
        <v>-2</v>
      </c>
    </row>
    <row r="51" spans="1:6" x14ac:dyDescent="0.15">
      <c r="A51" s="21" t="s">
        <v>213</v>
      </c>
    </row>
    <row r="52" spans="1:6" x14ac:dyDescent="0.15">
      <c r="C52" s="21" t="s">
        <v>212</v>
      </c>
      <c r="D52" s="21" t="s">
        <v>124</v>
      </c>
      <c r="E52" s="21" t="s">
        <v>212</v>
      </c>
      <c r="F52" s="21" t="s">
        <v>125</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A</vt:lpstr>
      <vt:lpstr>B</vt:lpstr>
      <vt:lpstr>C</vt:lpstr>
      <vt:lpstr>D</vt:lpstr>
      <vt:lpstr>E</vt:lpstr>
      <vt:lpstr>F</vt:lpstr>
      <vt:lpstr>data</vt:lpstr>
      <vt:lpstr>chart_data</vt:lpstr>
      <vt:lpstr>A!Print_Area</vt:lpstr>
      <vt:lpstr>B!Print_Area</vt:lpstr>
      <vt:lpstr>'C'!Print_Area</vt:lpstr>
      <vt:lpstr>Cover!Print_Area</vt:lpstr>
      <vt:lpstr>D!Print_Area</vt:lpstr>
      <vt:lpstr>E!Print_Area</vt:lpstr>
      <vt:lpstr>F!Print_Area</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mancue</dc:creator>
  <cp:lastModifiedBy>Raiha, Nancy (DSHS/RDA)</cp:lastModifiedBy>
  <cp:lastPrinted>2017-05-04T22:02:23Z</cp:lastPrinted>
  <dcterms:created xsi:type="dcterms:W3CDTF">2009-03-20T18:22:28Z</dcterms:created>
  <dcterms:modified xsi:type="dcterms:W3CDTF">2017-07-31T18:18:54Z</dcterms:modified>
</cp:coreProperties>
</file>