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omments2.xml" ContentType="application/vnd.openxmlformats-officedocument.spreadsheetml.comments+xml"/>
  <Override PartName="/xl/drawings/drawing7.xml" ContentType="application/vnd.openxmlformats-officedocument.drawing+xml"/>
  <Override PartName="/xl/tables/table7.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5360" windowHeight="6930"/>
  </bookViews>
  <sheets>
    <sheet name="Plan List" sheetId="2" r:id="rId1"/>
    <sheet name="Supported Living  GH Plans" sheetId="5" r:id="rId2"/>
    <sheet name="Community Protection Plans" sheetId="7" r:id="rId3"/>
    <sheet name="Crisis Diversion Plans" sheetId="8" r:id="rId4"/>
    <sheet name="LSR Plans" sheetId="10" r:id="rId5"/>
    <sheet name="LSR Plan List " sheetId="9" r:id="rId6"/>
    <sheet name="Sheet3" sheetId="6" state="hidden" r:id="rId7"/>
    <sheet name="Plan Expiration Database" sheetId="3" state="hidden" r:id="rId8"/>
  </sheets>
  <definedNames>
    <definedName name="Courses" localSheetId="2">tblCourseList[PLAN TITLE]</definedName>
    <definedName name="Courses" localSheetId="3">tblCourseList[PLAN TITLE]</definedName>
    <definedName name="Courses" localSheetId="5">tblCourseList2[PLAN TITLE]</definedName>
    <definedName name="Courses" localSheetId="4">tblCourseList[PLAN TITLE]</definedName>
    <definedName name="Courses" localSheetId="1">tblCourseList[PLAN TITLE]</definedName>
    <definedName name="Courses">tblCourseList[PLAN TITLE]</definedName>
    <definedName name="Employees" localSheetId="2">#REF!</definedName>
    <definedName name="Employees" localSheetId="3">#REF!</definedName>
    <definedName name="Employees" localSheetId="5">#REF!</definedName>
    <definedName name="Employees" localSheetId="4">#REF!</definedName>
    <definedName name="Employees" localSheetId="1">#REF!</definedName>
    <definedName name="Employees">#REF!</definedName>
    <definedName name="_xlnm.Print_Area" localSheetId="2">'Community Protection Plans'!$C:$C</definedName>
    <definedName name="_xlnm.Print_Area" localSheetId="3">'Crisis Diversion Plans'!$C:$C</definedName>
    <definedName name="_xlnm.Print_Area" localSheetId="5">'LSR Plan List '!$C:$D</definedName>
    <definedName name="_xlnm.Print_Area" localSheetId="4">'LSR Plans'!$C:$C</definedName>
    <definedName name="_xlnm.Print_Area" localSheetId="7">'Plan Expiration Database'!$C:$C</definedName>
    <definedName name="_xlnm.Print_Area" localSheetId="0">'Plan List'!$C:$D</definedName>
    <definedName name="_xlnm.Print_Area" localSheetId="1">'Supported Living  GH Plans'!$C:$C</definedName>
    <definedName name="_xlnm.Print_Titles" localSheetId="2">'Community Protection Plans'!$5:$5</definedName>
    <definedName name="_xlnm.Print_Titles" localSheetId="3">'Crisis Diversion Plans'!$5:$5</definedName>
    <definedName name="_xlnm.Print_Titles" localSheetId="5">'LSR Plan List '!$6:$6</definedName>
    <definedName name="_xlnm.Print_Titles" localSheetId="4">'LSR Plans'!$5:$5</definedName>
    <definedName name="_xlnm.Print_Titles" localSheetId="7">'Plan Expiration Database'!$12:$12</definedName>
    <definedName name="_xlnm.Print_Titles" localSheetId="0">'Plan List'!$6:$6</definedName>
    <definedName name="_xlnm.Print_Titles" localSheetId="1">'Supported Living  GH Plans'!$5:$5</definedName>
    <definedName name="Slicer_CP">#N/A</definedName>
    <definedName name="Slicer_CRISIS_DIV">#N/A</definedName>
    <definedName name="Slicer_LSR">#N/A</definedName>
    <definedName name="Slicer_NEW_Client">#N/A</definedName>
    <definedName name="Slicer_PLAN_TITLE">#N/A</definedName>
    <definedName name="Slicer_PLAN_TITLE1">#N/A</definedName>
    <definedName name="Slicer_SL__GH">#N/A</definedName>
  </definedNames>
  <calcPr calcId="162913"/>
  <fileRecoveryPr autoRecover="0"/>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9"/>
        <x14:slicerCache r:id="rId10"/>
        <x14:slicerCache r:id="rId11"/>
        <x14:slicerCache r:id="rId12"/>
        <x14:slicerCache r:id="rId13"/>
        <x14:slicerCache r:id="rId14"/>
        <x14:slicerCache r:id="rId15"/>
      </x15:slicerCaches>
    </ext>
  </extLst>
</workbook>
</file>

<file path=xl/calcChain.xml><?xml version="1.0" encoding="utf-8"?>
<calcChain xmlns="http://schemas.openxmlformats.org/spreadsheetml/2006/main">
  <c r="AN6" i="7" l="1"/>
  <c r="AN7" i="7"/>
  <c r="AN8" i="7"/>
  <c r="AN9" i="7"/>
  <c r="AN10" i="7"/>
  <c r="AN11" i="7"/>
  <c r="AN12" i="7"/>
  <c r="AN13" i="7"/>
  <c r="AN14" i="7"/>
  <c r="AN15" i="7"/>
  <c r="AN16" i="7"/>
  <c r="AN17" i="7"/>
  <c r="AN18" i="7"/>
  <c r="AN19" i="7"/>
  <c r="AN20" i="7"/>
  <c r="AN21" i="7"/>
  <c r="AN22" i="7"/>
  <c r="AN23" i="7"/>
  <c r="AN24" i="7"/>
  <c r="AN25" i="7"/>
  <c r="AN26" i="7"/>
  <c r="AN27" i="7"/>
  <c r="AN28" i="7"/>
  <c r="AN29" i="7"/>
  <c r="AN30" i="7"/>
  <c r="AN31" i="7"/>
  <c r="AN32" i="7"/>
  <c r="AN33" i="7"/>
  <c r="AN34" i="7"/>
  <c r="AN35" i="7"/>
  <c r="AN36" i="7"/>
  <c r="AN37" i="7"/>
  <c r="AN38" i="7"/>
  <c r="AN39" i="7"/>
  <c r="AN40" i="7"/>
  <c r="AN41" i="7"/>
  <c r="AN42" i="7"/>
  <c r="AN43" i="7"/>
  <c r="AN44" i="7"/>
  <c r="AN45" i="7"/>
  <c r="AN46" i="7"/>
  <c r="AN47" i="7"/>
  <c r="AN48" i="7"/>
  <c r="AN49" i="7"/>
  <c r="AN50" i="7"/>
  <c r="AN51" i="7"/>
  <c r="AN52" i="7"/>
  <c r="AN53" i="7"/>
  <c r="AN54" i="7"/>
  <c r="AN55" i="7"/>
  <c r="AN56" i="7"/>
  <c r="AN57" i="7"/>
  <c r="AN58" i="7"/>
  <c r="AN59" i="7"/>
  <c r="AN60" i="7"/>
  <c r="AN61" i="7"/>
  <c r="AN62" i="7"/>
  <c r="AN63" i="7"/>
  <c r="AN64" i="7"/>
  <c r="AN65" i="7"/>
  <c r="AN66" i="7"/>
  <c r="AN67" i="7"/>
  <c r="AN68" i="7"/>
  <c r="AN69" i="7"/>
  <c r="AN70" i="7"/>
  <c r="AN71" i="7"/>
  <c r="AN72" i="7"/>
  <c r="AN73" i="7"/>
  <c r="AN74" i="7"/>
  <c r="AN75" i="7"/>
  <c r="AN76" i="7"/>
  <c r="AN77" i="7"/>
  <c r="AN78" i="7"/>
  <c r="AN79" i="7"/>
  <c r="AI6" i="7"/>
  <c r="AI7" i="7"/>
  <c r="AI8" i="7"/>
  <c r="AI9" i="7"/>
  <c r="AI10" i="7"/>
  <c r="AI11" i="7"/>
  <c r="AI12" i="7"/>
  <c r="AI13" i="7"/>
  <c r="AI14" i="7"/>
  <c r="AI15" i="7"/>
  <c r="AI16" i="7"/>
  <c r="AI17" i="7"/>
  <c r="AI18" i="7"/>
  <c r="AI19" i="7"/>
  <c r="AI20" i="7"/>
  <c r="AI21" i="7"/>
  <c r="AI22" i="7"/>
  <c r="AI23" i="7"/>
  <c r="AI24" i="7"/>
  <c r="AI25" i="7"/>
  <c r="AI26" i="7"/>
  <c r="AI27" i="7"/>
  <c r="AI28" i="7"/>
  <c r="AI29" i="7"/>
  <c r="AI30" i="7"/>
  <c r="AI31" i="7"/>
  <c r="AI32" i="7"/>
  <c r="AI33" i="7"/>
  <c r="AI34" i="7"/>
  <c r="AI35" i="7"/>
  <c r="AI36" i="7"/>
  <c r="AI37" i="7"/>
  <c r="AI38" i="7"/>
  <c r="AI39" i="7"/>
  <c r="AI40" i="7"/>
  <c r="AI41" i="7"/>
  <c r="AI42" i="7"/>
  <c r="AI43" i="7"/>
  <c r="AI44" i="7"/>
  <c r="AI45" i="7"/>
  <c r="AI46" i="7"/>
  <c r="AI47" i="7"/>
  <c r="AI48" i="7"/>
  <c r="AI49" i="7"/>
  <c r="AI50" i="7"/>
  <c r="AI51" i="7"/>
  <c r="AI52" i="7"/>
  <c r="AI53" i="7"/>
  <c r="AI54" i="7"/>
  <c r="AI55" i="7"/>
  <c r="AI56" i="7"/>
  <c r="AI57" i="7"/>
  <c r="AI58" i="7"/>
  <c r="AI59" i="7"/>
  <c r="AI60" i="7"/>
  <c r="AI61" i="7"/>
  <c r="AI62" i="7"/>
  <c r="AI63" i="7"/>
  <c r="AI64" i="7"/>
  <c r="AI65" i="7"/>
  <c r="AI66" i="7"/>
  <c r="AI67" i="7"/>
  <c r="AI68" i="7"/>
  <c r="AI69" i="7"/>
  <c r="AI70" i="7"/>
  <c r="AI71" i="7"/>
  <c r="AI72" i="7"/>
  <c r="AI73" i="7"/>
  <c r="AI74" i="7"/>
  <c r="AI75" i="7"/>
  <c r="AI76" i="7"/>
  <c r="AI77" i="7"/>
  <c r="AI78" i="7"/>
  <c r="AI79"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E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B6" i="7"/>
  <c r="AB7" i="7"/>
  <c r="AB8" i="7"/>
  <c r="AB9" i="7"/>
  <c r="AB10" i="7"/>
  <c r="AB11" i="7"/>
  <c r="AB12" i="7"/>
  <c r="AB13" i="7"/>
  <c r="AB14" i="7"/>
  <c r="AB15" i="7"/>
  <c r="AB16" i="7"/>
  <c r="AB17" i="7"/>
  <c r="AB18" i="7"/>
  <c r="AB19" i="7"/>
  <c r="AB20" i="7"/>
  <c r="AB21" i="7"/>
  <c r="AB22" i="7"/>
  <c r="AB23" i="7"/>
  <c r="AB24" i="7"/>
  <c r="AB25" i="7"/>
  <c r="AB26" i="7"/>
  <c r="AB27" i="7"/>
  <c r="AB28" i="7"/>
  <c r="AB29" i="7"/>
  <c r="AB30" i="7"/>
  <c r="AB31" i="7"/>
  <c r="AB32" i="7"/>
  <c r="AB33" i="7"/>
  <c r="AB34" i="7"/>
  <c r="AB35" i="7"/>
  <c r="AB36" i="7"/>
  <c r="AB37" i="7"/>
  <c r="AB38" i="7"/>
  <c r="AB39" i="7"/>
  <c r="AB40" i="7"/>
  <c r="AB41" i="7"/>
  <c r="AB42" i="7"/>
  <c r="AB43" i="7"/>
  <c r="AB44" i="7"/>
  <c r="AB45" i="7"/>
  <c r="AB46" i="7"/>
  <c r="AB47" i="7"/>
  <c r="AB48" i="7"/>
  <c r="AB49" i="7"/>
  <c r="AB50" i="7"/>
  <c r="AB51" i="7"/>
  <c r="AB52" i="7"/>
  <c r="AB53" i="7"/>
  <c r="AB54" i="7"/>
  <c r="AB55" i="7"/>
  <c r="AB56" i="7"/>
  <c r="AB57" i="7"/>
  <c r="AB58" i="7"/>
  <c r="AB59" i="7"/>
  <c r="AB60" i="7"/>
  <c r="AB61" i="7"/>
  <c r="AB62" i="7"/>
  <c r="AB63" i="7"/>
  <c r="AB64" i="7"/>
  <c r="AB65" i="7"/>
  <c r="AB66" i="7"/>
  <c r="AB67" i="7"/>
  <c r="AB68" i="7"/>
  <c r="AB69" i="7"/>
  <c r="AB70" i="7"/>
  <c r="AB71" i="7"/>
  <c r="AB72" i="7"/>
  <c r="AB73" i="7"/>
  <c r="AB74" i="7"/>
  <c r="AB75" i="7"/>
  <c r="AB76" i="7"/>
  <c r="AB77" i="7"/>
  <c r="AB78" i="7"/>
  <c r="AB79" i="7"/>
  <c r="P6" i="10" l="1"/>
  <c r="P7" i="10"/>
  <c r="P8" i="10"/>
  <c r="P9" i="10"/>
  <c r="P10" i="10"/>
  <c r="P11" i="10"/>
  <c r="P12" i="10"/>
  <c r="P13" i="10"/>
  <c r="P14" i="10"/>
  <c r="P15" i="10"/>
  <c r="P16" i="10"/>
  <c r="P17" i="10"/>
  <c r="P18" i="10"/>
  <c r="P19" i="10"/>
  <c r="P20"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W1" i="10" l="1"/>
  <c r="N80" i="10"/>
  <c r="R80" i="10"/>
  <c r="W80" i="10"/>
  <c r="AA80" i="10"/>
  <c r="AC80" i="10"/>
  <c r="AE80" i="10"/>
  <c r="AG80" i="10"/>
  <c r="AI80" i="10"/>
  <c r="AK80" i="10"/>
  <c r="W8" i="10"/>
  <c r="N8" i="10"/>
  <c r="R8" i="10"/>
  <c r="AA8" i="10"/>
  <c r="AC8" i="10"/>
  <c r="AE8" i="10"/>
  <c r="AG8" i="10"/>
  <c r="AI8" i="10"/>
  <c r="AK8" i="10"/>
  <c r="N9" i="10"/>
  <c r="R9" i="10"/>
  <c r="W9" i="10"/>
  <c r="AA9" i="10"/>
  <c r="AC9" i="10"/>
  <c r="AE9" i="10"/>
  <c r="AG9" i="10"/>
  <c r="AI9" i="10"/>
  <c r="AK9" i="10"/>
  <c r="N10" i="10"/>
  <c r="R10" i="10"/>
  <c r="W10" i="10"/>
  <c r="AA10" i="10"/>
  <c r="AC10" i="10"/>
  <c r="AE10" i="10"/>
  <c r="AG10" i="10"/>
  <c r="AI10" i="10"/>
  <c r="AK10" i="10"/>
  <c r="N11" i="10"/>
  <c r="R11" i="10"/>
  <c r="W11" i="10"/>
  <c r="AA11" i="10"/>
  <c r="AC11" i="10"/>
  <c r="AE11" i="10"/>
  <c r="AG11" i="10"/>
  <c r="AI11" i="10"/>
  <c r="AK11" i="10"/>
  <c r="N12" i="10"/>
  <c r="R12" i="10"/>
  <c r="W12" i="10"/>
  <c r="AA12" i="10"/>
  <c r="AC12" i="10"/>
  <c r="AE12" i="10"/>
  <c r="AG12" i="10"/>
  <c r="AI12" i="10"/>
  <c r="AK12" i="10"/>
  <c r="N13" i="10"/>
  <c r="R13" i="10"/>
  <c r="W13" i="10"/>
  <c r="AA13" i="10"/>
  <c r="AC13" i="10"/>
  <c r="AE13" i="10"/>
  <c r="AG13" i="10"/>
  <c r="AI13" i="10"/>
  <c r="AK13" i="10"/>
  <c r="N14" i="10"/>
  <c r="R14" i="10"/>
  <c r="W14" i="10"/>
  <c r="AA14" i="10"/>
  <c r="AC14" i="10"/>
  <c r="AE14" i="10"/>
  <c r="AG14" i="10"/>
  <c r="AI14" i="10"/>
  <c r="AK14" i="10"/>
  <c r="N15" i="10"/>
  <c r="R15" i="10"/>
  <c r="W15" i="10"/>
  <c r="AA15" i="10"/>
  <c r="AC15" i="10"/>
  <c r="AE15" i="10"/>
  <c r="AG15" i="10"/>
  <c r="AI15" i="10"/>
  <c r="AK15" i="10"/>
  <c r="N16" i="10"/>
  <c r="R16" i="10"/>
  <c r="W16" i="10"/>
  <c r="AA16" i="10"/>
  <c r="AC16" i="10"/>
  <c r="AE16" i="10"/>
  <c r="AG16" i="10"/>
  <c r="AI16" i="10"/>
  <c r="AK16" i="10"/>
  <c r="N17" i="10"/>
  <c r="R17" i="10"/>
  <c r="W17" i="10"/>
  <c r="AA17" i="10"/>
  <c r="AC17" i="10"/>
  <c r="AE17" i="10"/>
  <c r="AG17" i="10"/>
  <c r="AI17" i="10"/>
  <c r="AK17" i="10"/>
  <c r="N18" i="10"/>
  <c r="R18" i="10"/>
  <c r="W18" i="10"/>
  <c r="AA18" i="10"/>
  <c r="AC18" i="10"/>
  <c r="AE18" i="10"/>
  <c r="AG18" i="10"/>
  <c r="AI18" i="10"/>
  <c r="AK18" i="10"/>
  <c r="N19" i="10"/>
  <c r="R19" i="10"/>
  <c r="W19" i="10"/>
  <c r="AA19" i="10"/>
  <c r="AC19" i="10"/>
  <c r="AE19" i="10"/>
  <c r="AG19" i="10"/>
  <c r="AI19" i="10"/>
  <c r="AK19" i="10"/>
  <c r="N20" i="10"/>
  <c r="R20" i="10"/>
  <c r="W20" i="10"/>
  <c r="AA20" i="10"/>
  <c r="AC20" i="10"/>
  <c r="AE20" i="10"/>
  <c r="AG20" i="10"/>
  <c r="AI20" i="10"/>
  <c r="AK20" i="10"/>
  <c r="N21" i="10"/>
  <c r="R21" i="10"/>
  <c r="W21" i="10"/>
  <c r="AA21" i="10"/>
  <c r="AC21" i="10"/>
  <c r="AE21" i="10"/>
  <c r="AG21" i="10"/>
  <c r="AI21" i="10"/>
  <c r="AK21" i="10"/>
  <c r="N22" i="10"/>
  <c r="R22" i="10"/>
  <c r="W22" i="10"/>
  <c r="AA22" i="10"/>
  <c r="AC22" i="10"/>
  <c r="AE22" i="10"/>
  <c r="AG22" i="10"/>
  <c r="AI22" i="10"/>
  <c r="AK22" i="10"/>
  <c r="N23" i="10"/>
  <c r="R23" i="10"/>
  <c r="W23" i="10"/>
  <c r="AA23" i="10"/>
  <c r="AC23" i="10"/>
  <c r="AE23" i="10"/>
  <c r="AG23" i="10"/>
  <c r="AI23" i="10"/>
  <c r="AK23" i="10"/>
  <c r="N24" i="10"/>
  <c r="R24" i="10"/>
  <c r="W24" i="10"/>
  <c r="AA24" i="10"/>
  <c r="AC24" i="10"/>
  <c r="AE24" i="10"/>
  <c r="AG24" i="10"/>
  <c r="AI24" i="10"/>
  <c r="AK24" i="10"/>
  <c r="N25" i="10"/>
  <c r="R25" i="10"/>
  <c r="W25" i="10"/>
  <c r="AA25" i="10"/>
  <c r="AC25" i="10"/>
  <c r="AE25" i="10"/>
  <c r="AG25" i="10"/>
  <c r="AI25" i="10"/>
  <c r="AK25" i="10"/>
  <c r="N26" i="10"/>
  <c r="R26" i="10"/>
  <c r="W26" i="10"/>
  <c r="AA26" i="10"/>
  <c r="AC26" i="10"/>
  <c r="AE26" i="10"/>
  <c r="AG26" i="10"/>
  <c r="AI26" i="10"/>
  <c r="AK26" i="10"/>
  <c r="N27" i="10"/>
  <c r="R27" i="10"/>
  <c r="W27" i="10"/>
  <c r="AA27" i="10"/>
  <c r="AC27" i="10"/>
  <c r="AE27" i="10"/>
  <c r="AG27" i="10"/>
  <c r="AI27" i="10"/>
  <c r="AK27" i="10"/>
  <c r="N28" i="10"/>
  <c r="R28" i="10"/>
  <c r="W28" i="10"/>
  <c r="AA28" i="10"/>
  <c r="AC28" i="10"/>
  <c r="AE28" i="10"/>
  <c r="AG28" i="10"/>
  <c r="AI28" i="10"/>
  <c r="AK28" i="10"/>
  <c r="N29" i="10"/>
  <c r="R29" i="10"/>
  <c r="W29" i="10"/>
  <c r="AA29" i="10"/>
  <c r="AC29" i="10"/>
  <c r="AE29" i="10"/>
  <c r="AG29" i="10"/>
  <c r="AI29" i="10"/>
  <c r="AK29" i="10"/>
  <c r="N30" i="10"/>
  <c r="R30" i="10"/>
  <c r="W30" i="10"/>
  <c r="AA30" i="10"/>
  <c r="AC30" i="10"/>
  <c r="AE30" i="10"/>
  <c r="AG30" i="10"/>
  <c r="AI30" i="10"/>
  <c r="AK30" i="10"/>
  <c r="N31" i="10"/>
  <c r="R31" i="10"/>
  <c r="W31" i="10"/>
  <c r="AA31" i="10"/>
  <c r="AC31" i="10"/>
  <c r="AE31" i="10"/>
  <c r="AG31" i="10"/>
  <c r="AI31" i="10"/>
  <c r="AK31" i="10"/>
  <c r="N32" i="10"/>
  <c r="R32" i="10"/>
  <c r="W32" i="10"/>
  <c r="AA32" i="10"/>
  <c r="AC32" i="10"/>
  <c r="AE32" i="10"/>
  <c r="AG32" i="10"/>
  <c r="AI32" i="10"/>
  <c r="AK32" i="10"/>
  <c r="N33" i="10"/>
  <c r="R33" i="10"/>
  <c r="W33" i="10"/>
  <c r="AA33" i="10"/>
  <c r="AC33" i="10"/>
  <c r="AE33" i="10"/>
  <c r="AG33" i="10"/>
  <c r="AI33" i="10"/>
  <c r="AK33" i="10"/>
  <c r="N34" i="10"/>
  <c r="R34" i="10"/>
  <c r="W34" i="10"/>
  <c r="AA34" i="10"/>
  <c r="AC34" i="10"/>
  <c r="AE34" i="10"/>
  <c r="AG34" i="10"/>
  <c r="AI34" i="10"/>
  <c r="AK34" i="10"/>
  <c r="N35" i="10"/>
  <c r="R35" i="10"/>
  <c r="W35" i="10"/>
  <c r="AA35" i="10"/>
  <c r="AC35" i="10"/>
  <c r="AE35" i="10"/>
  <c r="AG35" i="10"/>
  <c r="AI35" i="10"/>
  <c r="AK35" i="10"/>
  <c r="N36" i="10"/>
  <c r="R36" i="10"/>
  <c r="W36" i="10"/>
  <c r="AA36" i="10"/>
  <c r="AC36" i="10"/>
  <c r="AE36" i="10"/>
  <c r="AG36" i="10"/>
  <c r="AI36" i="10"/>
  <c r="AK36" i="10"/>
  <c r="N37" i="10"/>
  <c r="R37" i="10"/>
  <c r="W37" i="10"/>
  <c r="AA37" i="10"/>
  <c r="AC37" i="10"/>
  <c r="AE37" i="10"/>
  <c r="AG37" i="10"/>
  <c r="AI37" i="10"/>
  <c r="AK37" i="10"/>
  <c r="N38" i="10"/>
  <c r="R38" i="10"/>
  <c r="W38" i="10"/>
  <c r="AA38" i="10"/>
  <c r="AC38" i="10"/>
  <c r="AE38" i="10"/>
  <c r="AG38" i="10"/>
  <c r="AI38" i="10"/>
  <c r="AK38" i="10"/>
  <c r="N39" i="10"/>
  <c r="R39" i="10"/>
  <c r="W39" i="10"/>
  <c r="AA39" i="10"/>
  <c r="AC39" i="10"/>
  <c r="AE39" i="10"/>
  <c r="AG39" i="10"/>
  <c r="AI39" i="10"/>
  <c r="AK39" i="10"/>
  <c r="N40" i="10"/>
  <c r="R40" i="10"/>
  <c r="W40" i="10"/>
  <c r="AA40" i="10"/>
  <c r="AC40" i="10"/>
  <c r="AE40" i="10"/>
  <c r="AG40" i="10"/>
  <c r="AI40" i="10"/>
  <c r="AK40" i="10"/>
  <c r="N41" i="10"/>
  <c r="R41" i="10"/>
  <c r="W41" i="10"/>
  <c r="AA41" i="10"/>
  <c r="AC41" i="10"/>
  <c r="AE41" i="10"/>
  <c r="AG41" i="10"/>
  <c r="AI41" i="10"/>
  <c r="AK41" i="10"/>
  <c r="N42" i="10"/>
  <c r="R42" i="10"/>
  <c r="W42" i="10"/>
  <c r="AA42" i="10"/>
  <c r="AC42" i="10"/>
  <c r="AE42" i="10"/>
  <c r="AG42" i="10"/>
  <c r="AI42" i="10"/>
  <c r="AK42" i="10"/>
  <c r="N43" i="10"/>
  <c r="R43" i="10"/>
  <c r="W43" i="10"/>
  <c r="AA43" i="10"/>
  <c r="AC43" i="10"/>
  <c r="AE43" i="10"/>
  <c r="AG43" i="10"/>
  <c r="AI43" i="10"/>
  <c r="AK43" i="10"/>
  <c r="N44" i="10"/>
  <c r="R44" i="10"/>
  <c r="W44" i="10"/>
  <c r="AA44" i="10"/>
  <c r="AC44" i="10"/>
  <c r="AE44" i="10"/>
  <c r="AG44" i="10"/>
  <c r="AI44" i="10"/>
  <c r="AK44" i="10"/>
  <c r="N45" i="10"/>
  <c r="R45" i="10"/>
  <c r="W45" i="10"/>
  <c r="AA45" i="10"/>
  <c r="AC45" i="10"/>
  <c r="AE45" i="10"/>
  <c r="AG45" i="10"/>
  <c r="AI45" i="10"/>
  <c r="AK45" i="10"/>
  <c r="N46" i="10"/>
  <c r="R46" i="10"/>
  <c r="W46" i="10"/>
  <c r="AA46" i="10"/>
  <c r="AC46" i="10"/>
  <c r="AE46" i="10"/>
  <c r="AG46" i="10"/>
  <c r="AI46" i="10"/>
  <c r="AK46" i="10"/>
  <c r="N47" i="10"/>
  <c r="R47" i="10"/>
  <c r="W47" i="10"/>
  <c r="AA47" i="10"/>
  <c r="AC47" i="10"/>
  <c r="AE47" i="10"/>
  <c r="AG47" i="10"/>
  <c r="AI47" i="10"/>
  <c r="AK47" i="10"/>
  <c r="N48" i="10"/>
  <c r="R48" i="10"/>
  <c r="W48" i="10"/>
  <c r="AA48" i="10"/>
  <c r="AC48" i="10"/>
  <c r="AE48" i="10"/>
  <c r="AG48" i="10"/>
  <c r="AI48" i="10"/>
  <c r="AK48" i="10"/>
  <c r="N49" i="10"/>
  <c r="R49" i="10"/>
  <c r="W49" i="10"/>
  <c r="AA49" i="10"/>
  <c r="AC49" i="10"/>
  <c r="AE49" i="10"/>
  <c r="AG49" i="10"/>
  <c r="AI49" i="10"/>
  <c r="AK49" i="10"/>
  <c r="N50" i="10"/>
  <c r="R50" i="10"/>
  <c r="W50" i="10"/>
  <c r="AA50" i="10"/>
  <c r="AC50" i="10"/>
  <c r="AE50" i="10"/>
  <c r="AG50" i="10"/>
  <c r="AI50" i="10"/>
  <c r="AK50" i="10"/>
  <c r="N51" i="10"/>
  <c r="R51" i="10"/>
  <c r="W51" i="10"/>
  <c r="AA51" i="10"/>
  <c r="AC51" i="10"/>
  <c r="AE51" i="10"/>
  <c r="AG51" i="10"/>
  <c r="AI51" i="10"/>
  <c r="AK51" i="10"/>
  <c r="N52" i="10"/>
  <c r="R52" i="10"/>
  <c r="W52" i="10"/>
  <c r="AA52" i="10"/>
  <c r="AC52" i="10"/>
  <c r="AE52" i="10"/>
  <c r="AG52" i="10"/>
  <c r="AI52" i="10"/>
  <c r="AK52" i="10"/>
  <c r="N53" i="10"/>
  <c r="R53" i="10"/>
  <c r="W53" i="10"/>
  <c r="AA53" i="10"/>
  <c r="AC53" i="10"/>
  <c r="AE53" i="10"/>
  <c r="AG53" i="10"/>
  <c r="AI53" i="10"/>
  <c r="AK53" i="10"/>
  <c r="N54" i="10"/>
  <c r="R54" i="10"/>
  <c r="W54" i="10"/>
  <c r="AA54" i="10"/>
  <c r="AC54" i="10"/>
  <c r="AE54" i="10"/>
  <c r="AG54" i="10"/>
  <c r="AI54" i="10"/>
  <c r="AK54" i="10"/>
  <c r="N55" i="10"/>
  <c r="R55" i="10"/>
  <c r="W55" i="10"/>
  <c r="AA55" i="10"/>
  <c r="AC55" i="10"/>
  <c r="AE55" i="10"/>
  <c r="AG55" i="10"/>
  <c r="AI55" i="10"/>
  <c r="AK55" i="10"/>
  <c r="N56" i="10"/>
  <c r="R56" i="10"/>
  <c r="W56" i="10"/>
  <c r="AA56" i="10"/>
  <c r="AC56" i="10"/>
  <c r="AE56" i="10"/>
  <c r="AG56" i="10"/>
  <c r="AI56" i="10"/>
  <c r="AK56" i="10"/>
  <c r="N57" i="10"/>
  <c r="R57" i="10"/>
  <c r="W57" i="10"/>
  <c r="AA57" i="10"/>
  <c r="AC57" i="10"/>
  <c r="AE57" i="10"/>
  <c r="AG57" i="10"/>
  <c r="AI57" i="10"/>
  <c r="AK57" i="10"/>
  <c r="N58" i="10"/>
  <c r="R58" i="10"/>
  <c r="W58" i="10"/>
  <c r="AA58" i="10"/>
  <c r="AC58" i="10"/>
  <c r="AE58" i="10"/>
  <c r="AG58" i="10"/>
  <c r="AI58" i="10"/>
  <c r="AK58" i="10"/>
  <c r="N59" i="10"/>
  <c r="R59" i="10"/>
  <c r="W59" i="10"/>
  <c r="AA59" i="10"/>
  <c r="AC59" i="10"/>
  <c r="AE59" i="10"/>
  <c r="AG59" i="10"/>
  <c r="AI59" i="10"/>
  <c r="AK59" i="10"/>
  <c r="N60" i="10"/>
  <c r="R60" i="10"/>
  <c r="W60" i="10"/>
  <c r="AA60" i="10"/>
  <c r="AC60" i="10"/>
  <c r="AE60" i="10"/>
  <c r="AG60" i="10"/>
  <c r="AI60" i="10"/>
  <c r="AK60" i="10"/>
  <c r="N61" i="10"/>
  <c r="R61" i="10"/>
  <c r="W61" i="10"/>
  <c r="AA61" i="10"/>
  <c r="AC61" i="10"/>
  <c r="AE61" i="10"/>
  <c r="AG61" i="10"/>
  <c r="AI61" i="10"/>
  <c r="AK61" i="10"/>
  <c r="N62" i="10"/>
  <c r="R62" i="10"/>
  <c r="W62" i="10"/>
  <c r="AA62" i="10"/>
  <c r="AC62" i="10"/>
  <c r="AE62" i="10"/>
  <c r="AG62" i="10"/>
  <c r="AI62" i="10"/>
  <c r="AK62" i="10"/>
  <c r="N63" i="10"/>
  <c r="R63" i="10"/>
  <c r="W63" i="10"/>
  <c r="AA63" i="10"/>
  <c r="AC63" i="10"/>
  <c r="AE63" i="10"/>
  <c r="AG63" i="10"/>
  <c r="AI63" i="10"/>
  <c r="AK63" i="10"/>
  <c r="N64" i="10"/>
  <c r="R64" i="10"/>
  <c r="W64" i="10"/>
  <c r="AA64" i="10"/>
  <c r="AC64" i="10"/>
  <c r="AE64" i="10"/>
  <c r="AG64" i="10"/>
  <c r="AI64" i="10"/>
  <c r="AK64" i="10"/>
  <c r="N65" i="10"/>
  <c r="R65" i="10"/>
  <c r="W65" i="10"/>
  <c r="AA65" i="10"/>
  <c r="AC65" i="10"/>
  <c r="AE65" i="10"/>
  <c r="AG65" i="10"/>
  <c r="AI65" i="10"/>
  <c r="AK65" i="10"/>
  <c r="N66" i="10"/>
  <c r="R66" i="10"/>
  <c r="W66" i="10"/>
  <c r="AA66" i="10"/>
  <c r="AC66" i="10"/>
  <c r="AE66" i="10"/>
  <c r="AG66" i="10"/>
  <c r="AI66" i="10"/>
  <c r="AK66" i="10"/>
  <c r="N67" i="10"/>
  <c r="R67" i="10"/>
  <c r="W67" i="10"/>
  <c r="AA67" i="10"/>
  <c r="AC67" i="10"/>
  <c r="AE67" i="10"/>
  <c r="AG67" i="10"/>
  <c r="AI67" i="10"/>
  <c r="AK67" i="10"/>
  <c r="N68" i="10"/>
  <c r="R68" i="10"/>
  <c r="W68" i="10"/>
  <c r="AA68" i="10"/>
  <c r="AC68" i="10"/>
  <c r="AE68" i="10"/>
  <c r="AG68" i="10"/>
  <c r="AI68" i="10"/>
  <c r="AK68" i="10"/>
  <c r="N69" i="10"/>
  <c r="R69" i="10"/>
  <c r="W69" i="10"/>
  <c r="AA69" i="10"/>
  <c r="AC69" i="10"/>
  <c r="AE69" i="10"/>
  <c r="AG69" i="10"/>
  <c r="AI69" i="10"/>
  <c r="AK69" i="10"/>
  <c r="N70" i="10"/>
  <c r="R70" i="10"/>
  <c r="W70" i="10"/>
  <c r="AA70" i="10"/>
  <c r="AC70" i="10"/>
  <c r="AE70" i="10"/>
  <c r="AG70" i="10"/>
  <c r="AI70" i="10"/>
  <c r="AK70" i="10"/>
  <c r="N71" i="10"/>
  <c r="R71" i="10"/>
  <c r="W71" i="10"/>
  <c r="AA71" i="10"/>
  <c r="AC71" i="10"/>
  <c r="AE71" i="10"/>
  <c r="AG71" i="10"/>
  <c r="AI71" i="10"/>
  <c r="AK71" i="10"/>
  <c r="N72" i="10"/>
  <c r="R72" i="10"/>
  <c r="W72" i="10"/>
  <c r="AA72" i="10"/>
  <c r="AC72" i="10"/>
  <c r="AE72" i="10"/>
  <c r="AG72" i="10"/>
  <c r="AI72" i="10"/>
  <c r="AK72" i="10"/>
  <c r="N73" i="10"/>
  <c r="R73" i="10"/>
  <c r="W73" i="10"/>
  <c r="AA73" i="10"/>
  <c r="AC73" i="10"/>
  <c r="AE73" i="10"/>
  <c r="AG73" i="10"/>
  <c r="AI73" i="10"/>
  <c r="AK73" i="10"/>
  <c r="N74" i="10"/>
  <c r="R74" i="10"/>
  <c r="W74" i="10"/>
  <c r="AA74" i="10"/>
  <c r="AC74" i="10"/>
  <c r="AE74" i="10"/>
  <c r="AG74" i="10"/>
  <c r="AI74" i="10"/>
  <c r="AK74" i="10"/>
  <c r="N75" i="10"/>
  <c r="R75" i="10"/>
  <c r="W75" i="10"/>
  <c r="AA75" i="10"/>
  <c r="AC75" i="10"/>
  <c r="AE75" i="10"/>
  <c r="AG75" i="10"/>
  <c r="AI75" i="10"/>
  <c r="AK75" i="10"/>
  <c r="N76" i="10"/>
  <c r="R76" i="10"/>
  <c r="W76" i="10"/>
  <c r="AA76" i="10"/>
  <c r="AC76" i="10"/>
  <c r="AE76" i="10"/>
  <c r="AG76" i="10"/>
  <c r="AI76" i="10"/>
  <c r="AK76" i="10"/>
  <c r="N77" i="10"/>
  <c r="R77" i="10"/>
  <c r="W77" i="10"/>
  <c r="AA77" i="10"/>
  <c r="AC77" i="10"/>
  <c r="AE77" i="10"/>
  <c r="AG77" i="10"/>
  <c r="AI77" i="10"/>
  <c r="AK77" i="10"/>
  <c r="N78" i="10"/>
  <c r="R78" i="10"/>
  <c r="W78" i="10"/>
  <c r="AA78" i="10"/>
  <c r="AC78" i="10"/>
  <c r="AE78" i="10"/>
  <c r="AG78" i="10"/>
  <c r="AI78" i="10"/>
  <c r="AK78" i="10"/>
  <c r="N79" i="10"/>
  <c r="R79" i="10"/>
  <c r="W79" i="10"/>
  <c r="AA79" i="10"/>
  <c r="AC79" i="10"/>
  <c r="AE79" i="10"/>
  <c r="AG79" i="10"/>
  <c r="AI79" i="10"/>
  <c r="AK79" i="10"/>
  <c r="W7" i="10"/>
  <c r="W6" i="10"/>
  <c r="AK6" i="10"/>
  <c r="AK7" i="10"/>
  <c r="AI7" i="10"/>
  <c r="AI6" i="10"/>
  <c r="AG6" i="10"/>
  <c r="AG7" i="10"/>
  <c r="AE7" i="10"/>
  <c r="AE6" i="10"/>
  <c r="AC7" i="10"/>
  <c r="AC6" i="10"/>
  <c r="AA7" i="10"/>
  <c r="AA6" i="10"/>
  <c r="R6" i="10"/>
  <c r="R7" i="10"/>
  <c r="N6" i="10"/>
  <c r="N7" i="10"/>
  <c r="B1" i="10"/>
  <c r="G6" i="8" l="1"/>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R7" i="7"/>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B7"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Z7" i="5"/>
  <c r="Z8" i="5"/>
  <c r="Z9" i="5"/>
  <c r="Z10" i="5"/>
  <c r="Z11"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Z62" i="5"/>
  <c r="Z63" i="5"/>
  <c r="Z64" i="5"/>
  <c r="Z65" i="5"/>
  <c r="Z66" i="5"/>
  <c r="Z67" i="5"/>
  <c r="Z68" i="5"/>
  <c r="Z69" i="5"/>
  <c r="Z70" i="5"/>
  <c r="Z71" i="5"/>
  <c r="Z72" i="5"/>
  <c r="Z73" i="5"/>
  <c r="Z74" i="5"/>
  <c r="Z75" i="5"/>
  <c r="Z76" i="5"/>
  <c r="Z77" i="5"/>
  <c r="Z78" i="5"/>
  <c r="Z79"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AD6" i="8"/>
  <c r="AD7" i="8"/>
  <c r="AD8" i="8"/>
  <c r="AD9" i="8"/>
  <c r="AD10" i="8"/>
  <c r="AD11" i="8"/>
  <c r="AD12" i="8"/>
  <c r="AD13" i="8"/>
  <c r="AD14" i="8"/>
  <c r="AD15" i="8"/>
  <c r="AD16" i="8"/>
  <c r="AD17" i="8"/>
  <c r="AD18" i="8"/>
  <c r="AD19" i="8"/>
  <c r="AD20" i="8"/>
  <c r="AD21" i="8"/>
  <c r="AD22" i="8"/>
  <c r="AD23" i="8"/>
  <c r="AD24" i="8"/>
  <c r="AD25" i="8"/>
  <c r="AD26" i="8"/>
  <c r="AD27" i="8"/>
  <c r="AD28" i="8"/>
  <c r="AD29" i="8"/>
  <c r="AD30" i="8"/>
  <c r="AD31" i="8"/>
  <c r="AD32" i="8"/>
  <c r="AD33" i="8"/>
  <c r="AD34" i="8"/>
  <c r="AD35" i="8"/>
  <c r="AD36" i="8"/>
  <c r="AD37" i="8"/>
  <c r="AD38" i="8"/>
  <c r="AD39" i="8"/>
  <c r="AD40" i="8"/>
  <c r="AD41" i="8"/>
  <c r="AD42" i="8"/>
  <c r="AD43" i="8"/>
  <c r="AD44" i="8"/>
  <c r="AD45" i="8"/>
  <c r="AD46" i="8"/>
  <c r="AD47" i="8"/>
  <c r="AD48" i="8"/>
  <c r="AD49" i="8"/>
  <c r="AD50" i="8"/>
  <c r="AD51" i="8"/>
  <c r="AD52" i="8"/>
  <c r="AD53" i="8"/>
  <c r="AD54" i="8"/>
  <c r="AD55" i="8"/>
  <c r="AD56" i="8"/>
  <c r="AD57" i="8"/>
  <c r="AD58" i="8"/>
  <c r="AD59" i="8"/>
  <c r="AD60" i="8"/>
  <c r="AD61" i="8"/>
  <c r="AD62" i="8"/>
  <c r="AD63" i="8"/>
  <c r="AD64" i="8"/>
  <c r="AD65" i="8"/>
  <c r="AD66" i="8"/>
  <c r="AD67" i="8"/>
  <c r="AD68" i="8"/>
  <c r="AD69" i="8"/>
  <c r="AD70" i="8"/>
  <c r="AD71" i="8"/>
  <c r="AD72" i="8"/>
  <c r="AD73" i="8"/>
  <c r="AD74" i="8"/>
  <c r="AD75" i="8"/>
  <c r="AD76" i="8"/>
  <c r="AD77" i="8"/>
  <c r="AD78" i="8"/>
  <c r="AD79" i="8"/>
  <c r="Y6" i="8"/>
  <c r="Y7" i="8"/>
  <c r="Y8" i="8"/>
  <c r="Y9" i="8"/>
  <c r="Y10" i="8"/>
  <c r="Y11" i="8"/>
  <c r="Y12" i="8"/>
  <c r="Y13" i="8"/>
  <c r="Y14" i="8"/>
  <c r="Y15" i="8"/>
  <c r="Y16" i="8"/>
  <c r="Y17" i="8"/>
  <c r="Y18" i="8"/>
  <c r="Y19" i="8"/>
  <c r="Y20" i="8"/>
  <c r="Y21" i="8"/>
  <c r="Y22" i="8"/>
  <c r="Y23" i="8"/>
  <c r="Y24" i="8"/>
  <c r="Y25" i="8"/>
  <c r="Y26" i="8"/>
  <c r="Y27" i="8"/>
  <c r="Y28" i="8"/>
  <c r="Y29" i="8"/>
  <c r="Y30" i="8"/>
  <c r="Y31" i="8"/>
  <c r="Y32" i="8"/>
  <c r="Y33" i="8"/>
  <c r="Y34" i="8"/>
  <c r="Y35" i="8"/>
  <c r="Y36" i="8"/>
  <c r="Y37" i="8"/>
  <c r="Y38" i="8"/>
  <c r="Y39" i="8"/>
  <c r="Y40" i="8"/>
  <c r="Y41" i="8"/>
  <c r="Y42" i="8"/>
  <c r="Y43" i="8"/>
  <c r="Y44" i="8"/>
  <c r="Y45" i="8"/>
  <c r="Y46" i="8"/>
  <c r="Y47" i="8"/>
  <c r="Y48" i="8"/>
  <c r="Y49" i="8"/>
  <c r="Y50" i="8"/>
  <c r="Y51" i="8"/>
  <c r="Y52" i="8"/>
  <c r="Y53" i="8"/>
  <c r="Y54" i="8"/>
  <c r="Y55" i="8"/>
  <c r="Y56" i="8"/>
  <c r="Y57" i="8"/>
  <c r="Y58" i="8"/>
  <c r="Y59" i="8"/>
  <c r="Y60" i="8"/>
  <c r="Y61" i="8"/>
  <c r="Y62" i="8"/>
  <c r="Y63" i="8"/>
  <c r="Y64" i="8"/>
  <c r="Y65" i="8"/>
  <c r="Y66" i="8"/>
  <c r="Y67" i="8"/>
  <c r="Y68" i="8"/>
  <c r="Y69" i="8"/>
  <c r="Y70" i="8"/>
  <c r="Y71" i="8"/>
  <c r="Y72" i="8"/>
  <c r="Y73" i="8"/>
  <c r="Y74" i="8"/>
  <c r="Y75" i="8"/>
  <c r="Y76" i="8"/>
  <c r="Y77" i="8"/>
  <c r="Y78" i="8"/>
  <c r="Y79" i="8"/>
  <c r="W6" i="8"/>
  <c r="W7" i="8"/>
  <c r="W8" i="8"/>
  <c r="W9" i="8"/>
  <c r="W10" i="8"/>
  <c r="W11" i="8"/>
  <c r="W12" i="8"/>
  <c r="W13" i="8"/>
  <c r="W14" i="8"/>
  <c r="W15" i="8"/>
  <c r="W16" i="8"/>
  <c r="W17" i="8"/>
  <c r="W18" i="8"/>
  <c r="W19" i="8"/>
  <c r="W20" i="8"/>
  <c r="W21" i="8"/>
  <c r="W22" i="8"/>
  <c r="W23" i="8"/>
  <c r="W24" i="8"/>
  <c r="W25" i="8"/>
  <c r="W26" i="8"/>
  <c r="W27" i="8"/>
  <c r="W28" i="8"/>
  <c r="W29" i="8"/>
  <c r="W30" i="8"/>
  <c r="W31" i="8"/>
  <c r="W32" i="8"/>
  <c r="W33" i="8"/>
  <c r="W34" i="8"/>
  <c r="W35" i="8"/>
  <c r="W36" i="8"/>
  <c r="W37" i="8"/>
  <c r="W38" i="8"/>
  <c r="W39" i="8"/>
  <c r="W40" i="8"/>
  <c r="W41" i="8"/>
  <c r="W42" i="8"/>
  <c r="W43" i="8"/>
  <c r="W44" i="8"/>
  <c r="W45" i="8"/>
  <c r="W46" i="8"/>
  <c r="W47" i="8"/>
  <c r="W48" i="8"/>
  <c r="W49" i="8"/>
  <c r="W50" i="8"/>
  <c r="W51" i="8"/>
  <c r="W52" i="8"/>
  <c r="W53" i="8"/>
  <c r="W54" i="8"/>
  <c r="W55" i="8"/>
  <c r="W56" i="8"/>
  <c r="W57" i="8"/>
  <c r="W58" i="8"/>
  <c r="W59" i="8"/>
  <c r="W60" i="8"/>
  <c r="W61" i="8"/>
  <c r="W62" i="8"/>
  <c r="W63" i="8"/>
  <c r="W64" i="8"/>
  <c r="W65" i="8"/>
  <c r="W66" i="8"/>
  <c r="W67" i="8"/>
  <c r="W68" i="8"/>
  <c r="W69" i="8"/>
  <c r="W70" i="8"/>
  <c r="W71" i="8"/>
  <c r="W72" i="8"/>
  <c r="W73" i="8"/>
  <c r="W74" i="8"/>
  <c r="W75" i="8"/>
  <c r="W76" i="8"/>
  <c r="W77" i="8"/>
  <c r="W78" i="8"/>
  <c r="W79" i="8"/>
  <c r="U6" i="8"/>
  <c r="U7" i="8"/>
  <c r="U8" i="8"/>
  <c r="U9" i="8"/>
  <c r="U10" i="8"/>
  <c r="U11" i="8"/>
  <c r="U12" i="8"/>
  <c r="U13" i="8"/>
  <c r="U14" i="8"/>
  <c r="U15" i="8"/>
  <c r="U16" i="8"/>
  <c r="U17" i="8"/>
  <c r="U18" i="8"/>
  <c r="U19" i="8"/>
  <c r="U20" i="8"/>
  <c r="U21" i="8"/>
  <c r="U22" i="8"/>
  <c r="U23" i="8"/>
  <c r="U24" i="8"/>
  <c r="U25" i="8"/>
  <c r="U26" i="8"/>
  <c r="U27" i="8"/>
  <c r="U28" i="8"/>
  <c r="U29" i="8"/>
  <c r="U30" i="8"/>
  <c r="U31" i="8"/>
  <c r="U32" i="8"/>
  <c r="U33" i="8"/>
  <c r="U34" i="8"/>
  <c r="U35" i="8"/>
  <c r="U36" i="8"/>
  <c r="U37" i="8"/>
  <c r="U38" i="8"/>
  <c r="U39" i="8"/>
  <c r="U40" i="8"/>
  <c r="U41" i="8"/>
  <c r="U42" i="8"/>
  <c r="U43" i="8"/>
  <c r="U44" i="8"/>
  <c r="U45" i="8"/>
  <c r="U46" i="8"/>
  <c r="U47" i="8"/>
  <c r="U48" i="8"/>
  <c r="U49" i="8"/>
  <c r="U50" i="8"/>
  <c r="U51" i="8"/>
  <c r="U52" i="8"/>
  <c r="U53" i="8"/>
  <c r="U54" i="8"/>
  <c r="U55" i="8"/>
  <c r="U56" i="8"/>
  <c r="U57" i="8"/>
  <c r="U58" i="8"/>
  <c r="U59" i="8"/>
  <c r="U60" i="8"/>
  <c r="U61" i="8"/>
  <c r="U62" i="8"/>
  <c r="U63" i="8"/>
  <c r="U64" i="8"/>
  <c r="U65" i="8"/>
  <c r="U66" i="8"/>
  <c r="U67" i="8"/>
  <c r="U68" i="8"/>
  <c r="U69" i="8"/>
  <c r="U70" i="8"/>
  <c r="U71" i="8"/>
  <c r="U72" i="8"/>
  <c r="U73" i="8"/>
  <c r="U74" i="8"/>
  <c r="U75" i="8"/>
  <c r="U76" i="8"/>
  <c r="U77" i="8"/>
  <c r="U78" i="8"/>
  <c r="U79" i="8"/>
  <c r="R6" i="8"/>
  <c r="R7" i="8"/>
  <c r="R8" i="8"/>
  <c r="R9" i="8"/>
  <c r="R10" i="8"/>
  <c r="R11"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53" i="8"/>
  <c r="R54" i="8"/>
  <c r="R55" i="8"/>
  <c r="R56" i="8"/>
  <c r="R57" i="8"/>
  <c r="R58" i="8"/>
  <c r="R59" i="8"/>
  <c r="R60" i="8"/>
  <c r="R61" i="8"/>
  <c r="R62" i="8"/>
  <c r="R63" i="8"/>
  <c r="R64" i="8"/>
  <c r="R65" i="8"/>
  <c r="R66" i="8"/>
  <c r="R67" i="8"/>
  <c r="R68" i="8"/>
  <c r="R69" i="8"/>
  <c r="R70" i="8"/>
  <c r="R71" i="8"/>
  <c r="R72" i="8"/>
  <c r="R73" i="8"/>
  <c r="R74" i="8"/>
  <c r="R75" i="8"/>
  <c r="R76" i="8"/>
  <c r="R77" i="8"/>
  <c r="R78" i="8"/>
  <c r="R79"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79" i="8"/>
  <c r="I6" i="8"/>
  <c r="T6" i="7"/>
  <c r="R6" i="7"/>
  <c r="K6" i="7"/>
  <c r="I6" i="7"/>
  <c r="G6" i="7"/>
  <c r="E6" i="7"/>
  <c r="AG6" i="5"/>
  <c r="AB6" i="5"/>
  <c r="Z6" i="5"/>
  <c r="X6" i="5"/>
  <c r="U6" i="5"/>
  <c r="R6" i="5"/>
  <c r="K6" i="5"/>
  <c r="I6" i="5"/>
  <c r="G6" i="5"/>
  <c r="E6" i="5"/>
  <c r="B1" i="8"/>
  <c r="B1" i="7"/>
  <c r="B1" i="5"/>
  <c r="C20" i="3" l="1"/>
  <c r="D23" i="3"/>
  <c r="D19" i="3"/>
  <c r="D21" i="3"/>
  <c r="D22" i="3"/>
  <c r="D25" i="3"/>
  <c r="D27" i="3"/>
  <c r="D28" i="3"/>
  <c r="D29" i="3"/>
  <c r="D30" i="3"/>
  <c r="D31" i="3"/>
  <c r="D32" i="3"/>
  <c r="D33" i="3"/>
  <c r="D37" i="3"/>
  <c r="D39" i="3"/>
  <c r="D41" i="3"/>
  <c r="D42" i="3"/>
  <c r="D43" i="3"/>
  <c r="D49" i="3"/>
  <c r="D18" i="3"/>
  <c r="C19"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18" i="3"/>
  <c r="B1" i="3"/>
</calcChain>
</file>

<file path=xl/comments1.xml><?xml version="1.0" encoding="utf-8"?>
<comments xmlns="http://schemas.openxmlformats.org/spreadsheetml/2006/main">
  <authors>
    <author>Author</author>
  </authors>
  <commentList>
    <comment ref="M6" authorId="0" shapeId="0">
      <text>
        <r>
          <rPr>
            <b/>
            <sz val="9"/>
            <color indexed="81"/>
            <rFont val="Tahoma"/>
            <family val="2"/>
          </rPr>
          <t>Author:</t>
        </r>
        <r>
          <rPr>
            <sz val="9"/>
            <color indexed="81"/>
            <rFont val="Tahoma"/>
            <family val="2"/>
          </rPr>
          <t xml:space="preserve">
Based on DDA Policies effective 7/2017 and WAC 388-101 and 388-101D as of 9/14/17</t>
        </r>
      </text>
    </comment>
  </commentList>
</comments>
</file>

<file path=xl/comments2.xml><?xml version="1.0" encoding="utf-8"?>
<comments xmlns="http://schemas.openxmlformats.org/spreadsheetml/2006/main">
  <authors>
    <author>Author</author>
  </authors>
  <commentList>
    <comment ref="I6" authorId="0" shapeId="0">
      <text>
        <r>
          <rPr>
            <b/>
            <sz val="9"/>
            <color indexed="81"/>
            <rFont val="Tahoma"/>
            <family val="2"/>
          </rPr>
          <t>Author:</t>
        </r>
        <r>
          <rPr>
            <sz val="9"/>
            <color indexed="81"/>
            <rFont val="Tahoma"/>
            <family val="2"/>
          </rPr>
          <t xml:space="preserve">
Based on DDA Policies effective 7/2017 and WAC 388-101 and 388-101D as of 9/14/17</t>
        </r>
      </text>
    </comment>
  </commentList>
</comments>
</file>

<file path=xl/sharedStrings.xml><?xml version="1.0" encoding="utf-8"?>
<sst xmlns="http://schemas.openxmlformats.org/spreadsheetml/2006/main" count="1194" uniqueCount="328">
  <si>
    <t>NOTES</t>
  </si>
  <si>
    <t>PLAN LIST</t>
  </si>
  <si>
    <t>Initial IISP</t>
  </si>
  <si>
    <t>IISP</t>
  </si>
  <si>
    <t>PBSP - Postitve Behavior Support Plan</t>
  </si>
  <si>
    <t>FA - Functional Assessment</t>
  </si>
  <si>
    <t>CSCP - Cross Systems Crisis Plan</t>
  </si>
  <si>
    <t>PCP - Person Centered Plan</t>
  </si>
  <si>
    <t>IFP - Indivdual Financial Plan</t>
  </si>
  <si>
    <t>n/a</t>
  </si>
  <si>
    <t>PLAN EXPIRATION DATABASE</t>
  </si>
  <si>
    <t>Crisis Diversion Treatment Plan</t>
  </si>
  <si>
    <t>Behavioral Tracking</t>
  </si>
  <si>
    <t>Required for FA/PBSP development and progress summary, Review Monthly or as needed for progress</t>
  </si>
  <si>
    <t>Psych Med Plans</t>
  </si>
  <si>
    <t>ETP</t>
  </si>
  <si>
    <t>EXPIRATION</t>
  </si>
  <si>
    <t>Admission Agreement</t>
  </si>
  <si>
    <t>Interim plans by 30 days, finalized by 90 days</t>
  </si>
  <si>
    <t>PCSP (formerly known as ISP)</t>
  </si>
  <si>
    <t>Nurse Delegation Consent</t>
  </si>
  <si>
    <t>Nurse Delegation 90 day review documentation</t>
  </si>
  <si>
    <t>Nurse Delegation specific instructions</t>
  </si>
  <si>
    <t>Data monitoring for PBSP when Restrictive Procedures in place</t>
  </si>
  <si>
    <t>Request for Exception to Policy (ETP) for use of Restrictive Procedures</t>
  </si>
  <si>
    <t xml:space="preserve">Consent for Use of Restrictive Procedures Requiring an ETP </t>
  </si>
  <si>
    <t>Psychiatric Referral Summary / similar form</t>
  </si>
  <si>
    <t>Residential Provider's Report of Weapon Ownership in Residential Settings</t>
  </si>
  <si>
    <t>Community Protection Treatment Plan</t>
  </si>
  <si>
    <t>Must be reviewed at quarterly treatment team meeting; updated as needed</t>
  </si>
  <si>
    <t>Documentation of Registration with law enforcement</t>
  </si>
  <si>
    <t>Chaperone Agreements</t>
  </si>
  <si>
    <t>Residential Site Approval for Community Protection</t>
  </si>
  <si>
    <t>Mixed Household request</t>
  </si>
  <si>
    <t>Completed by CRM, must be in client file, IISP must be revised after PCSP received</t>
  </si>
  <si>
    <t>Property Record</t>
  </si>
  <si>
    <t>Only if leveled offender required to register</t>
  </si>
  <si>
    <t>IISP Summary of goal progress</t>
  </si>
  <si>
    <t xml:space="preserve">Data monitoring for PBSP WITHOUT Restrictive Procedures </t>
  </si>
  <si>
    <t>CP</t>
  </si>
  <si>
    <t>R</t>
  </si>
  <si>
    <t>CRISIS DIV</t>
  </si>
  <si>
    <t>N</t>
  </si>
  <si>
    <t>S</t>
  </si>
  <si>
    <t>O</t>
  </si>
  <si>
    <t xml:space="preserve"> </t>
  </si>
  <si>
    <t>?</t>
  </si>
  <si>
    <t xml:space="preserve">Required? </t>
  </si>
  <si>
    <t>Updated with any medication changes</t>
  </si>
  <si>
    <t>WAC/RCW</t>
  </si>
  <si>
    <t>15-356</t>
  </si>
  <si>
    <t>15-385</t>
  </si>
  <si>
    <t>When required by policy. See DDA Policy 5.20 for youth</t>
  </si>
  <si>
    <t>10-272</t>
  </si>
  <si>
    <t>Required if multiple providers involved in crisis response, written by CRM</t>
  </si>
  <si>
    <t>388-101D-0240</t>
  </si>
  <si>
    <t>388-101D-0160</t>
  </si>
  <si>
    <t>388-101D-0390</t>
  </si>
  <si>
    <t>13-851A / 13-851C</t>
  </si>
  <si>
    <t>Prior to a psychiatric assessment</t>
  </si>
  <si>
    <t>02-556</t>
  </si>
  <si>
    <t>02-632</t>
  </si>
  <si>
    <t>10-328</t>
  </si>
  <si>
    <t>As required by policy; see Policy 5.20 for youth</t>
  </si>
  <si>
    <t>Complete when become aware in posession of / plans to obtain weapon; include in IISP Risk Section</t>
  </si>
  <si>
    <t>Must be specific to clients in home and completed prior to any move</t>
  </si>
  <si>
    <t>Written psychosexual evaluation or risk assessment</t>
  </si>
  <si>
    <t>Copy of guardianship papers</t>
  </si>
  <si>
    <t>388-101D-0385</t>
  </si>
  <si>
    <t>If person has guardian. Verify type of guardianship.</t>
  </si>
  <si>
    <t>388-101D-0530</t>
  </si>
  <si>
    <t>Must include supports and services and discharge goals</t>
  </si>
  <si>
    <t>Crisis Diversion Monthly Summary / Progress Notes</t>
  </si>
  <si>
    <t>388-101D-0535</t>
  </si>
  <si>
    <t>388-101D-0210</t>
  </si>
  <si>
    <t>388-101D-0220</t>
  </si>
  <si>
    <t>Required for Crisis Diversion if Service Provider if provider is designated responsible for support of managing funds in PCSP</t>
  </si>
  <si>
    <t>388-101D-0350</t>
  </si>
  <si>
    <t>388-101D-0405</t>
  </si>
  <si>
    <t>SL /GH</t>
  </si>
  <si>
    <t>NEW Client</t>
  </si>
  <si>
    <t>DSHS Form</t>
  </si>
  <si>
    <t>DDA Policy</t>
  </si>
  <si>
    <t>388-101D-0410</t>
  </si>
  <si>
    <t>388-101D-0430</t>
  </si>
  <si>
    <t>388-101D-0470</t>
  </si>
  <si>
    <t>388-101D-0490</t>
  </si>
  <si>
    <t>15-365</t>
  </si>
  <si>
    <t>388-101D-0485</t>
  </si>
  <si>
    <t>388-101D-0500</t>
  </si>
  <si>
    <t>Expiration based upon the amount of time aproved/ continued need for  restriction - maximum of 1 year</t>
  </si>
  <si>
    <t>Provider must maintain copy</t>
  </si>
  <si>
    <t>Required for all psychoactive Meds; revise when meds change</t>
  </si>
  <si>
    <t>For any non-paid provider who will provide primary supervision of CP client</t>
  </si>
  <si>
    <t>Update as needed / determined by treatment team</t>
  </si>
  <si>
    <t>When mixed HH; including when CPP Participant graduates and wishes to continue to live with CPP housemates</t>
  </si>
  <si>
    <t>PLAN TITLE</t>
  </si>
  <si>
    <t>Supported Living / GH?</t>
  </si>
  <si>
    <t>Community Protection?</t>
  </si>
  <si>
    <t>New to Agency?</t>
  </si>
  <si>
    <t>Crisis Diversion Services?</t>
  </si>
  <si>
    <t>yes</t>
  </si>
  <si>
    <t>no</t>
  </si>
  <si>
    <t>Enter Name of Person Supported2</t>
  </si>
  <si>
    <t>Medical Device with known safety risk</t>
  </si>
  <si>
    <t>388-101D-0155</t>
  </si>
  <si>
    <t>Initial property moving in valued $25 or more; on-going $75 or more (update should be on-going)</t>
  </si>
  <si>
    <t>Needs updating if before Date</t>
  </si>
  <si>
    <t>Enter Name of Person Supported3</t>
  </si>
  <si>
    <t>Enter Name of Person Supported4</t>
  </si>
  <si>
    <t>Enter Name of Person Supported5</t>
  </si>
  <si>
    <t>Enter Name of Person Supported6</t>
  </si>
  <si>
    <t>Enter Name of Person Supported7</t>
  </si>
  <si>
    <t>Enter Name of Person Supported8</t>
  </si>
  <si>
    <t>Enter Name of Person Supported9</t>
  </si>
  <si>
    <t>Enter Name of Person Supported10</t>
  </si>
  <si>
    <t>Enter Name of Person Supported11</t>
  </si>
  <si>
    <t>Enter Name of Person Supported12</t>
  </si>
  <si>
    <t>Enter Name of Person Supported13</t>
  </si>
  <si>
    <t>Enter Name of Person Supported14</t>
  </si>
  <si>
    <t>Enter Name of Person Supported15</t>
  </si>
  <si>
    <t>Enter Name of Person Supported16</t>
  </si>
  <si>
    <t>Enter Name of Person Supported17</t>
  </si>
  <si>
    <t>Enter Name of Person Supported18</t>
  </si>
  <si>
    <t>Enter Name of Person Supported19</t>
  </si>
  <si>
    <t>Enter Name of Person Supported20</t>
  </si>
  <si>
    <t>Enter Name of Person Supported21</t>
  </si>
  <si>
    <t>Enter Name of Person Supported22</t>
  </si>
  <si>
    <t>Enter Name of Person Supported23</t>
  </si>
  <si>
    <t>Enter Name of Person Supported24</t>
  </si>
  <si>
    <t>Enter Name of Person Supported25</t>
  </si>
  <si>
    <t>Enter Name of Person Supported26</t>
  </si>
  <si>
    <t>Enter Name of Person Supported27</t>
  </si>
  <si>
    <t>Enter Name of Person Supported28</t>
  </si>
  <si>
    <t>Enter Name of Person Supported29</t>
  </si>
  <si>
    <t>Enter Name of Person Supported30</t>
  </si>
  <si>
    <t>Enter Name of Person Supported31</t>
  </si>
  <si>
    <t>Enter Name of Person Supported32</t>
  </si>
  <si>
    <t>Enter Name of Person Supported33</t>
  </si>
  <si>
    <t>Enter Name of Person Supported34</t>
  </si>
  <si>
    <t>Enter Name of Person Supported35</t>
  </si>
  <si>
    <t>Enter Name of Person Supported36</t>
  </si>
  <si>
    <t>Enter Name of Person Supported37</t>
  </si>
  <si>
    <t>Enter Name of Person Supported38</t>
  </si>
  <si>
    <t>Enter Name of Person Supported39</t>
  </si>
  <si>
    <t>Enter Name of Person Supported40</t>
  </si>
  <si>
    <t>Enter Name of Person Supported41</t>
  </si>
  <si>
    <t>Enter Name of Person Supported42</t>
  </si>
  <si>
    <t>Enter Name of Person Supported43</t>
  </si>
  <si>
    <t>Enter Name of Person Supported44</t>
  </si>
  <si>
    <t>Enter Name of Person Supported45</t>
  </si>
  <si>
    <t>Enter Name of Person Supported46</t>
  </si>
  <si>
    <t>Enter Name of Person Supported47</t>
  </si>
  <si>
    <t>Enter Name of Person Supported48</t>
  </si>
  <si>
    <t>Enter Name of Person Supported49</t>
  </si>
  <si>
    <t>Enter Name of Person Supported50</t>
  </si>
  <si>
    <t>Enter Name of Person Supported51</t>
  </si>
  <si>
    <t>Enter Name of Person Supported52</t>
  </si>
  <si>
    <t>Enter Name of Person Supported53</t>
  </si>
  <si>
    <t>Enter Name of Person Supported54</t>
  </si>
  <si>
    <t>Enter Name of Person Supported55</t>
  </si>
  <si>
    <t>Enter Name of Person Supported56</t>
  </si>
  <si>
    <t>Enter Name of Person Supported57</t>
  </si>
  <si>
    <t>Enter Name of Person Supported58</t>
  </si>
  <si>
    <t>Enter Name of Person Supported59</t>
  </si>
  <si>
    <t>Enter Name of Person Supported60</t>
  </si>
  <si>
    <t>Enter Name of Person Supported61</t>
  </si>
  <si>
    <t>Enter Name of Person Supported62</t>
  </si>
  <si>
    <t>Enter Name of Person Supported63</t>
  </si>
  <si>
    <t>Enter Name of Person Supported64</t>
  </si>
  <si>
    <t>Enter Name of Person Supported65</t>
  </si>
  <si>
    <t>Enter Name of Person Supported66</t>
  </si>
  <si>
    <t>Enter Name of Person Supported67</t>
  </si>
  <si>
    <t>Enter Name of Person Supported68</t>
  </si>
  <si>
    <t>Enter Name of Person Supported69</t>
  </si>
  <si>
    <t>Enter Name of Person Supported70</t>
  </si>
  <si>
    <t>Enter Name of Person Supported71</t>
  </si>
  <si>
    <t>Enter Name of Person Supported72</t>
  </si>
  <si>
    <t>Enter Name of Person Supported73</t>
  </si>
  <si>
    <t>Enter date plan last updated:</t>
  </si>
  <si>
    <t>within 30 days; final 90</t>
  </si>
  <si>
    <t>Enter Name of Person Supported1</t>
  </si>
  <si>
    <t>NOTE: Requirements are as of 9/29/17; verify WAC and Policy for changes</t>
  </si>
  <si>
    <t>-</t>
  </si>
  <si>
    <t>Use drop-down list--&gt;</t>
  </si>
  <si>
    <r>
      <rPr>
        <u/>
        <sz val="11"/>
        <rFont val="Century Gothic"/>
        <family val="2"/>
        <scheme val="major"/>
      </rPr>
      <t>Directions for using the Plan Database</t>
    </r>
    <r>
      <rPr>
        <sz val="11"/>
        <rFont val="Century Gothic"/>
        <family val="2"/>
        <scheme val="major"/>
      </rPr>
      <t xml:space="preserve">: 
Enter The name of each person supported in Yellow-highlighted boxes. Then enter the date that each plan the person has </t>
    </r>
    <r>
      <rPr>
        <b/>
        <sz val="11"/>
        <rFont val="Century Gothic"/>
        <family val="2"/>
        <scheme val="major"/>
      </rPr>
      <t>was last updated</t>
    </r>
    <r>
      <rPr>
        <sz val="11"/>
        <rFont val="Century Gothic"/>
        <family val="2"/>
        <scheme val="major"/>
      </rPr>
      <t xml:space="preserve">. 
Plans with dates that are not expired or expiring soon will be highlighted in </t>
    </r>
    <r>
      <rPr>
        <sz val="11"/>
        <color theme="8" tint="-0.249977111117893"/>
        <rFont val="Century Gothic"/>
        <family val="2"/>
        <scheme val="major"/>
      </rPr>
      <t>GREEN</t>
    </r>
    <r>
      <rPr>
        <sz val="11"/>
        <rFont val="Century Gothic"/>
        <family val="2"/>
        <scheme val="major"/>
      </rPr>
      <t xml:space="preserve">.
Plans with expired dates will be highlighted in </t>
    </r>
    <r>
      <rPr>
        <sz val="11"/>
        <color rgb="FFFF0000"/>
        <rFont val="Century Gothic"/>
        <family val="2"/>
        <scheme val="major"/>
      </rPr>
      <t xml:space="preserve">RED.
</t>
    </r>
    <r>
      <rPr>
        <sz val="11"/>
        <rFont val="Century Gothic"/>
        <family val="2"/>
        <scheme val="major"/>
      </rPr>
      <t>Plans which will be expiring within 60 days will be highlighted in</t>
    </r>
    <r>
      <rPr>
        <sz val="11"/>
        <color rgb="FFFF0000"/>
        <rFont val="Century Gothic"/>
        <family val="2"/>
        <scheme val="major"/>
      </rPr>
      <t xml:space="preserve"> </t>
    </r>
    <r>
      <rPr>
        <b/>
        <sz val="11"/>
        <color theme="7" tint="0.39997558519241921"/>
        <rFont val="Century Gothic"/>
        <family val="2"/>
        <scheme val="major"/>
      </rPr>
      <t>ORANGE</t>
    </r>
    <r>
      <rPr>
        <sz val="11"/>
        <rFont val="Century Gothic"/>
        <family val="2"/>
        <scheme val="major"/>
      </rPr>
      <t xml:space="preserve">.
Based on answers to what type of services person receives; required plan boxes will be highlighted light orange
</t>
    </r>
    <r>
      <rPr>
        <sz val="11"/>
        <color theme="7" tint="-0.249977111117893"/>
        <rFont val="Century Gothic"/>
        <family val="2"/>
        <scheme val="major"/>
      </rPr>
      <t>&lt;----
To see only particular plan; click on the plan name to the left of this box.</t>
    </r>
  </si>
  <si>
    <r>
      <rPr>
        <b/>
        <sz val="18"/>
        <color theme="1" tint="0.499984740745262"/>
        <rFont val="Century Gothic"/>
        <family val="2"/>
        <scheme val="major"/>
      </rPr>
      <t>S</t>
    </r>
    <r>
      <rPr>
        <sz val="18"/>
        <color theme="1" tint="0.499984740745262"/>
        <rFont val="Century Gothic"/>
        <family val="2"/>
        <scheme val="major"/>
      </rPr>
      <t xml:space="preserve">=Sometimes required;  </t>
    </r>
    <r>
      <rPr>
        <b/>
        <sz val="18"/>
        <color theme="1" tint="0.499984740745262"/>
        <rFont val="Century Gothic"/>
        <family val="2"/>
        <scheme val="major"/>
      </rPr>
      <t>R</t>
    </r>
    <r>
      <rPr>
        <sz val="18"/>
        <color theme="1" tint="0.499984740745262"/>
        <rFont val="Century Gothic"/>
        <family val="2"/>
        <scheme val="major"/>
      </rPr>
      <t xml:space="preserve">=Required;  </t>
    </r>
    <r>
      <rPr>
        <b/>
        <sz val="18"/>
        <color theme="1" tint="0.499984740745262"/>
        <rFont val="Century Gothic"/>
        <family val="2"/>
        <scheme val="major"/>
      </rPr>
      <t>O</t>
    </r>
    <r>
      <rPr>
        <sz val="18"/>
        <color theme="1" tint="0.499984740745262"/>
        <rFont val="Century Gothic"/>
        <family val="2"/>
        <scheme val="major"/>
      </rPr>
      <t xml:space="preserve">=Optional; </t>
    </r>
    <r>
      <rPr>
        <b/>
        <sz val="18"/>
        <color theme="1" tint="0.499984740745262"/>
        <rFont val="Century Gothic"/>
        <family val="2"/>
        <scheme val="major"/>
      </rPr>
      <t>N</t>
    </r>
    <r>
      <rPr>
        <sz val="18"/>
        <color theme="1" tint="0.499984740745262"/>
        <rFont val="Century Gothic"/>
        <family val="2"/>
        <scheme val="major"/>
      </rPr>
      <t>= Not required</t>
    </r>
  </si>
  <si>
    <t>(Do not enter data on this page; enter data on Plan Database)</t>
  </si>
  <si>
    <t>Column10</t>
  </si>
  <si>
    <t>Column11</t>
  </si>
  <si>
    <t>PLAN EXPIRATION DATABASE 
Supported Living and Group Home Clients</t>
  </si>
  <si>
    <t>PCSP Expiration Date</t>
  </si>
  <si>
    <t>Exception to Policy (ETP) request &amp; consent for use of Restrictive Procedures</t>
  </si>
  <si>
    <t>Commonly Required</t>
  </si>
  <si>
    <t>Related to Challenging Behaviors</t>
  </si>
  <si>
    <t>Related to Medical</t>
  </si>
  <si>
    <t>Other</t>
  </si>
  <si>
    <t>IISP Exp date</t>
  </si>
  <si>
    <t>IFP Exp date</t>
  </si>
  <si>
    <t>Medical device Exp date</t>
  </si>
  <si>
    <t>ETP Exp date</t>
  </si>
  <si>
    <t>Data monitoring due - w/o ETP</t>
  </si>
  <si>
    <t>Data monitoring due w/ETP</t>
  </si>
  <si>
    <t>Nurse Delegation 90 day due</t>
  </si>
  <si>
    <t>PBSP Review date</t>
  </si>
  <si>
    <t>IISP Summary due date</t>
  </si>
  <si>
    <t xml:space="preserve">Enter client names  and that each plan was completed or last updated in rows below. When applicable, expiration dates will auto-populate in the next column. Expiration dates will turn red when past due and orange when exipring within 60 days.
</t>
  </si>
  <si>
    <t>PLAN EXPIRATION DATABASE 
Community Protection Clients</t>
  </si>
  <si>
    <t>PLAN EXPIRATION DATABASE 
Crisis Diversion Clients</t>
  </si>
  <si>
    <t>CP Treatment Plan review date</t>
  </si>
  <si>
    <t>Residential Site Approval</t>
  </si>
  <si>
    <t>Community Protection</t>
  </si>
  <si>
    <t>Crisis Diversion</t>
  </si>
  <si>
    <t>optional other plan - list here</t>
  </si>
  <si>
    <t>optional other plan - list here2</t>
  </si>
  <si>
    <t>Enter client names and that each plan was completed/ last updated in highlighted cells. If applicable, expiration dates will auto-populate in the next column. Expiration dates will highlight red when past due and orange when coming due in next 60 days.</t>
  </si>
  <si>
    <t>optional other plan - list here3</t>
  </si>
  <si>
    <t>388-101D-0255</t>
  </si>
  <si>
    <t>Must be reconciled or verified by person wh did not assist. Include EBT, gift cards as well as cash &amp; bank</t>
  </si>
  <si>
    <t xml:space="preserve">Monthly reconciliations of client accounts </t>
  </si>
  <si>
    <t>Monthly reconciliation &amp; verification of accounts (bank, cash, cards)</t>
  </si>
  <si>
    <t>Complete &amp; timely</t>
  </si>
  <si>
    <t>Incomplete</t>
  </si>
  <si>
    <t>N/A</t>
  </si>
  <si>
    <t>IISP should be available to staff in the home. Risk summary (page 1 of template) must be in hard copy. Semi-annual reviews required. Crisis Diversion Plan should meet this requirement.</t>
  </si>
  <si>
    <t>LSR</t>
  </si>
  <si>
    <t>Written Consent for providing medical care</t>
  </si>
  <si>
    <t xml:space="preserve">388-145-1520(2)(c ) </t>
  </si>
  <si>
    <t xml:space="preserve">388-145-1520(2)(e ) </t>
  </si>
  <si>
    <t>Copy of current legal authority to place (if any)</t>
  </si>
  <si>
    <t>Social Summary</t>
  </si>
  <si>
    <t xml:space="preserve">388-145-1520(3)(h) </t>
  </si>
  <si>
    <t>Inventory of child's personal belongings at the time of placement</t>
  </si>
  <si>
    <t>Approved list of individuals child may have contact with / visitation plan</t>
  </si>
  <si>
    <t xml:space="preserve">388-145-1520(3)(i-j) </t>
  </si>
  <si>
    <t>Immunization records</t>
  </si>
  <si>
    <t>388-145-1520(4)</t>
  </si>
  <si>
    <t>Required if placement extends beyond 72 hours</t>
  </si>
  <si>
    <t>388-145-1700</t>
  </si>
  <si>
    <t>Orientation to facility</t>
  </si>
  <si>
    <t>388-145-1720</t>
  </si>
  <si>
    <t>Treatment Plan</t>
  </si>
  <si>
    <t>388-145-1725</t>
  </si>
  <si>
    <t>Must be developed within 30 days of care, updated at least quarterly to show goal progress, reviewed &amp; signed by master's level case management staff</t>
  </si>
  <si>
    <t>388-145-1820</t>
  </si>
  <si>
    <t>Regular use of restraint requires prior written approval from SW and DLR licensor</t>
  </si>
  <si>
    <t>Written progress report PBSP</t>
  </si>
  <si>
    <t>15-383</t>
  </si>
  <si>
    <t>15-384</t>
  </si>
  <si>
    <t>Progress reports on PBSP must be submitted to CRM/SW at least quarterly, use of this form optional</t>
  </si>
  <si>
    <t>15-382</t>
  </si>
  <si>
    <t>PBSP Data Collection and review</t>
  </si>
  <si>
    <t>Review data at least every 30 days, revise if no progress after 3 months</t>
  </si>
  <si>
    <t xml:space="preserve">Required within 60 days of identification of challenging behavior(s) using DSHS form. Must be available to staff in the home.  Updated annually at minimum. </t>
  </si>
  <si>
    <t xml:space="preserve">Required using DSHS form within 60 days of identification of challenging behavior(s). Updated annually at minimum. </t>
  </si>
  <si>
    <t>13-851</t>
  </si>
  <si>
    <t>Suggested prior to a psychiatric assessment</t>
  </si>
  <si>
    <t xml:space="preserve">Psychoactive Medication Information Sheet </t>
  </si>
  <si>
    <t xml:space="preserve">Information sheet available to all direct support staff required for all psychoactive medications including prescribed PRNs. </t>
  </si>
  <si>
    <t>Psychoactive Medication continued need</t>
  </si>
  <si>
    <t>Continued need assessed and documented at least annually by prescribing professional</t>
  </si>
  <si>
    <t>5.20</t>
  </si>
  <si>
    <t>Written plan for use of bed side rails</t>
  </si>
  <si>
    <t>Only permitted when medically necessary with current physician's order, consent and written plan</t>
  </si>
  <si>
    <t>When required by policy, must be renewed at least annually.</t>
  </si>
  <si>
    <t>Restraint policies and procedures approval</t>
  </si>
  <si>
    <t>Written consent for medications</t>
  </si>
  <si>
    <t xml:space="preserve">Provider must maintain a copy if delegated. Does not apply to VPP clients under age of 18. </t>
  </si>
  <si>
    <t xml:space="preserve">Provider must maintain copy. Does not apply to VPP clients under age of 18. </t>
  </si>
  <si>
    <t xml:space="preserve">Updated with any medication changes. Does not apply to VPP clients under age of 18. </t>
  </si>
  <si>
    <t>All new prescriptions or prescribed changes require consent. Can be annual consent for ongoing medications in conjunction with PCSP meeting</t>
  </si>
  <si>
    <r>
      <rPr>
        <b/>
        <sz val="18"/>
        <color theme="1" tint="0.499984740745262"/>
        <rFont val="Century Gothic"/>
        <family val="2"/>
        <scheme val="major"/>
      </rPr>
      <t>R</t>
    </r>
    <r>
      <rPr>
        <sz val="18"/>
        <color theme="1" tint="0.499984740745262"/>
        <rFont val="Century Gothic"/>
        <family val="2"/>
        <scheme val="major"/>
      </rPr>
      <t>=Required;</t>
    </r>
    <r>
      <rPr>
        <b/>
        <sz val="18"/>
        <color theme="1" tint="0.499984740745262"/>
        <rFont val="Century Gothic"/>
        <family val="2"/>
        <scheme val="major"/>
      </rPr>
      <t xml:space="preserve"> S</t>
    </r>
    <r>
      <rPr>
        <sz val="18"/>
        <color theme="1" tint="0.499984740745262"/>
        <rFont val="Century Gothic"/>
        <family val="2"/>
        <scheme val="major"/>
      </rPr>
      <t xml:space="preserve">=Sometimes required; </t>
    </r>
    <r>
      <rPr>
        <b/>
        <sz val="18"/>
        <color theme="1" tint="0.499984740745262"/>
        <rFont val="Century Gothic"/>
        <family val="2"/>
        <scheme val="major"/>
      </rPr>
      <t>O</t>
    </r>
    <r>
      <rPr>
        <sz val="18"/>
        <color theme="1" tint="0.499984740745262"/>
        <rFont val="Century Gothic"/>
        <family val="2"/>
        <scheme val="major"/>
      </rPr>
      <t>=Optional</t>
    </r>
  </si>
  <si>
    <t>PLAN EXPIRATION DATABASE Licensed Staffed Residential (LSR) Clients</t>
  </si>
  <si>
    <t>Psychoactive Med Information Sheet(s)</t>
  </si>
  <si>
    <t>Psychoactive Medication Documentation of continued need</t>
  </si>
  <si>
    <t>Psychoactive Medication Documentation of continued need Exp Date</t>
  </si>
  <si>
    <t>Treatment Plan Review Required Date</t>
  </si>
  <si>
    <t xml:space="preserve">PBSP Progress Report </t>
  </si>
  <si>
    <t>PBSP Progress Report  Due Date</t>
  </si>
  <si>
    <t>FA Update Due</t>
  </si>
  <si>
    <t>PBSP Update Due</t>
  </si>
  <si>
    <t xml:space="preserve">PBSP Data Collection &amp; Review </t>
  </si>
  <si>
    <t>PBSP Data Collection &amp; Review Due Date</t>
  </si>
  <si>
    <t>Initial &amp; Commonly Required Documents</t>
  </si>
  <si>
    <t>Shared parenting plan</t>
  </si>
  <si>
    <t>4.10</t>
  </si>
  <si>
    <t>Required within 45 days of placement and annually thereafter. Developed during annual assessment by SW / Parent /  Provider</t>
  </si>
  <si>
    <t>Voluntary Placement agreement (under 18)</t>
  </si>
  <si>
    <t>Voluntary Placement agreement (18-21)</t>
  </si>
  <si>
    <t>Once client turns 18, they / guardian must sign new agreement</t>
  </si>
  <si>
    <t>Required prior to placement, completed by DDA SW</t>
  </si>
  <si>
    <t>RCW 74.13.350</t>
  </si>
  <si>
    <t>09-004C</t>
  </si>
  <si>
    <t>10-244
10-423</t>
  </si>
  <si>
    <t>27-063</t>
  </si>
  <si>
    <t>Shared planning for youth aged 18-21</t>
  </si>
  <si>
    <t>10-423</t>
  </si>
  <si>
    <t>Used in lieu of shared parenting agreement when youth is 18 and over</t>
  </si>
  <si>
    <t>Community Inclusion use Tracking</t>
  </si>
  <si>
    <t>Provider is required to track use of Community Inclusion forms, reviewed quarterly during 90 day visit</t>
  </si>
  <si>
    <t>14-431</t>
  </si>
  <si>
    <t xml:space="preserve">Must be kept secure at site during a child's placement, not required if care is authorized by a court order (maintain court order in lieu of consent as applicable). </t>
  </si>
  <si>
    <t>For example: parenting agreement when parents are divorced</t>
  </si>
  <si>
    <t>Voluntary Placement Agreement - initial</t>
  </si>
  <si>
    <t>Voluntary Placement Agreement when turn 18 (if applicable)</t>
  </si>
  <si>
    <t>Shared Parenting Plan / Shared Planning for youth age 18-21</t>
  </si>
  <si>
    <t>Shared Parenting Plan / Shared Planning for youth age 18-21 Expiration Date</t>
  </si>
  <si>
    <t>WAC 388-145-1520(f)</t>
  </si>
  <si>
    <t>388-845-3055
WAC 388-145-1520(f)</t>
  </si>
  <si>
    <t>Completed by CRM, must be in client file. This meets the requirement of a current "Case Plan"</t>
  </si>
  <si>
    <t xml:space="preserve">Must be developed within 30 days of placement. Purpose is so that DLR knows that the agency knows enough info about the youth to meet their needs. </t>
  </si>
  <si>
    <t>5.15
5.20</t>
  </si>
  <si>
    <t>Revise as needed for new behaviors. See DDA Policy 5.19 for youth</t>
  </si>
  <si>
    <t xml:space="preserve">Provider must maintain a copy. Does not apply to VPP clients in LSRs under age of 18. </t>
  </si>
  <si>
    <t xml:space="preserve">Required per policy 5.14; policy 5.19 for youth. Must be available to staff in the home.  </t>
  </si>
  <si>
    <t>Review as needed for plan, minimum 180 days - best practice 30 days.  Send summary of goal progress to case manager every 6 months.</t>
  </si>
  <si>
    <t>Review   /    Revise after</t>
  </si>
  <si>
    <t>Medical devices with known health safety risk must include "current" physician's order; generally accepted as w/in 2 years</t>
  </si>
  <si>
    <t>5.19
5.21</t>
  </si>
  <si>
    <t>Initial FA - Functional Assessment Data Collection</t>
  </si>
  <si>
    <t>Initial FA - Functional Assessment Plan</t>
  </si>
  <si>
    <t>within 7 days</t>
  </si>
  <si>
    <t>0 days /45 days</t>
  </si>
  <si>
    <t>Online link</t>
  </si>
  <si>
    <t>Must begin data collection for FA within 7 days of supporting a new client or identifying a new behavior</t>
  </si>
  <si>
    <t xml:space="preserve">Required before the client enters service. If client who enters service did not have previous FA and PBSP, must have transition plan, review and revise FA within 45 days </t>
  </si>
  <si>
    <t>Initial PBSP - Positive Behavior Support Plan</t>
  </si>
  <si>
    <t>0 days /60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</si>
</sst>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45" x14ac:knownFonts="1">
    <font>
      <sz val="9"/>
      <color theme="1" tint="0.499984740745262"/>
      <name val="Century Gothic"/>
      <family val="2"/>
      <scheme val="major"/>
    </font>
    <font>
      <sz val="28"/>
      <color theme="0" tint="-0.24994659260841701"/>
      <name val="Century Gothic"/>
      <family val="2"/>
      <scheme val="major"/>
    </font>
    <font>
      <b/>
      <sz val="11"/>
      <color theme="1" tint="0.34998626667073579"/>
      <name val="Century Gothic"/>
      <family val="2"/>
      <scheme val="minor"/>
    </font>
    <font>
      <b/>
      <sz val="9"/>
      <color theme="1" tint="0.499984740745262"/>
      <name val="Century Gothic"/>
      <family val="2"/>
      <scheme val="major"/>
    </font>
    <font>
      <sz val="9"/>
      <name val="Century Gothic"/>
      <family val="2"/>
      <scheme val="major"/>
    </font>
    <font>
      <sz val="8"/>
      <name val="Century Gothic"/>
      <family val="2"/>
      <scheme val="minor"/>
    </font>
    <font>
      <sz val="28"/>
      <name val="Century Gothic"/>
      <family val="2"/>
      <scheme val="major"/>
    </font>
    <font>
      <sz val="4"/>
      <color theme="1" tint="0.499984740745262"/>
      <name val="Century Gothic"/>
      <family val="2"/>
      <scheme val="major"/>
    </font>
    <font>
      <sz val="9"/>
      <color theme="1" tint="0.499984740745262"/>
      <name val="Century Gothic"/>
      <family val="2"/>
      <scheme val="major"/>
    </font>
    <font>
      <sz val="28"/>
      <name val="Century Gothic"/>
      <family val="2"/>
      <scheme val="major"/>
    </font>
    <font>
      <sz val="9"/>
      <name val="Century Gothic"/>
      <family val="2"/>
      <scheme val="major"/>
    </font>
    <font>
      <sz val="9"/>
      <name val="Century Gothic"/>
      <family val="2"/>
      <scheme val="major"/>
    </font>
    <font>
      <sz val="9"/>
      <color indexed="81"/>
      <name val="Tahoma"/>
      <family val="2"/>
    </font>
    <font>
      <b/>
      <sz val="9"/>
      <color indexed="81"/>
      <name val="Tahoma"/>
      <family val="2"/>
    </font>
    <font>
      <u/>
      <sz val="9"/>
      <color theme="10"/>
      <name val="Century Gothic"/>
      <family val="2"/>
      <scheme val="major"/>
    </font>
    <font>
      <sz val="8"/>
      <name val="Century Gothic"/>
      <family val="2"/>
      <scheme val="major"/>
    </font>
    <font>
      <u/>
      <sz val="7"/>
      <color theme="10"/>
      <name val="Century Gothic"/>
      <family val="2"/>
      <scheme val="major"/>
    </font>
    <font>
      <b/>
      <sz val="9"/>
      <color theme="1" tint="0.34998626667073579"/>
      <name val="Century Gothic"/>
      <family val="2"/>
      <scheme val="minor"/>
    </font>
    <font>
      <sz val="9"/>
      <color theme="6" tint="-0.249977111117893"/>
      <name val="Century Gothic"/>
      <family val="2"/>
      <scheme val="major"/>
    </font>
    <font>
      <i/>
      <sz val="9"/>
      <name val="Century Gothic"/>
      <family val="2"/>
      <scheme val="major"/>
    </font>
    <font>
      <sz val="3"/>
      <color theme="1" tint="0.499984740745262"/>
      <name val="Century Gothic"/>
      <family val="2"/>
      <scheme val="major"/>
    </font>
    <font>
      <sz val="9"/>
      <color theme="2" tint="-9.9978637043366805E-2"/>
      <name val="Century Gothic"/>
      <family val="2"/>
      <scheme val="major"/>
    </font>
    <font>
      <sz val="9"/>
      <color theme="0"/>
      <name val="Century Gothic"/>
      <family val="2"/>
      <scheme val="major"/>
    </font>
    <font>
      <sz val="11"/>
      <name val="Century Gothic"/>
      <family val="2"/>
      <scheme val="major"/>
    </font>
    <font>
      <sz val="12"/>
      <color theme="1"/>
      <name val="Century Gothic"/>
      <family val="2"/>
      <scheme val="major"/>
    </font>
    <font>
      <sz val="11"/>
      <color theme="7" tint="-0.249977111117893"/>
      <name val="Century Gothic"/>
      <family val="2"/>
      <scheme val="major"/>
    </font>
    <font>
      <u/>
      <sz val="11"/>
      <name val="Century Gothic"/>
      <family val="2"/>
      <scheme val="major"/>
    </font>
    <font>
      <b/>
      <sz val="11"/>
      <name val="Century Gothic"/>
      <family val="2"/>
      <scheme val="major"/>
    </font>
    <font>
      <sz val="11"/>
      <color theme="8" tint="-0.249977111117893"/>
      <name val="Century Gothic"/>
      <family val="2"/>
      <scheme val="major"/>
    </font>
    <font>
      <sz val="11"/>
      <color rgb="FFFF0000"/>
      <name val="Century Gothic"/>
      <family val="2"/>
      <scheme val="major"/>
    </font>
    <font>
      <b/>
      <sz val="11"/>
      <color theme="7" tint="0.39997558519241921"/>
      <name val="Century Gothic"/>
      <family val="2"/>
      <scheme val="major"/>
    </font>
    <font>
      <sz val="18"/>
      <color theme="1" tint="0.499984740745262"/>
      <name val="Century Gothic"/>
      <family val="2"/>
      <scheme val="major"/>
    </font>
    <font>
      <b/>
      <sz val="18"/>
      <color theme="1" tint="0.499984740745262"/>
      <name val="Century Gothic"/>
      <family val="2"/>
      <scheme val="major"/>
    </font>
    <font>
      <u/>
      <sz val="12"/>
      <color theme="10"/>
      <name val="Century Gothic"/>
      <family val="2"/>
      <scheme val="major"/>
    </font>
    <font>
      <i/>
      <sz val="11"/>
      <color rgb="FF7F7F7F"/>
      <name val="Century Gothic"/>
      <family val="2"/>
      <scheme val="minor"/>
    </font>
    <font>
      <b/>
      <sz val="9"/>
      <name val="Century Gothic"/>
      <family val="2"/>
      <scheme val="major"/>
    </font>
    <font>
      <sz val="9"/>
      <name val="Calibri"/>
      <family val="2"/>
    </font>
    <font>
      <sz val="8"/>
      <name val="Calibri"/>
      <family val="2"/>
    </font>
    <font>
      <sz val="8"/>
      <color theme="1" tint="0.499984740745262"/>
      <name val="Calibri"/>
      <family val="2"/>
    </font>
    <font>
      <sz val="9"/>
      <color rgb="FF7F7F7F"/>
      <name val="Calibri"/>
      <family val="2"/>
    </font>
    <font>
      <sz val="9"/>
      <name val="Calibri"/>
      <family val="2"/>
    </font>
    <font>
      <sz val="9"/>
      <color theme="1" tint="0.499984740745262"/>
      <name val="Century Gothic"/>
      <family val="2"/>
      <scheme val="major"/>
    </font>
    <font>
      <sz val="9"/>
      <name val="Century Gothic"/>
      <family val="2"/>
      <scheme val="major"/>
    </font>
    <font>
      <b/>
      <sz val="10"/>
      <color theme="1" tint="0.34998626667073579"/>
      <name val="Century Gothic"/>
      <family val="2"/>
      <scheme val="minor"/>
    </font>
    <font>
      <sz val="7.75"/>
      <name val="Century Gothic"/>
      <family val="2"/>
      <scheme val="minor"/>
    </font>
  </fonts>
  <fills count="17">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C5E6FF"/>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rgb="FF0070C0"/>
        <bgColor indexed="64"/>
      </patternFill>
    </fill>
    <fill>
      <patternFill patternType="solid">
        <fgColor theme="9" tint="-0.249977111117893"/>
        <bgColor indexed="64"/>
      </patternFill>
    </fill>
    <fill>
      <patternFill patternType="solid">
        <fgColor theme="6" tint="0.39997558519241921"/>
        <bgColor indexed="64"/>
      </patternFill>
    </fill>
  </fills>
  <borders count="21">
    <border>
      <left/>
      <right/>
      <top/>
      <bottom/>
      <diagonal/>
    </border>
    <border>
      <left/>
      <right/>
      <top/>
      <bottom style="double">
        <color theme="0" tint="-0.149967955565050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top/>
      <bottom/>
      <diagonal/>
    </border>
    <border>
      <left/>
      <right style="thin">
        <color theme="0" tint="-0.249977111117893"/>
      </right>
      <top/>
      <bottom/>
      <diagonal/>
    </border>
  </borders>
  <cellStyleXfs count="5">
    <xf numFmtId="0" fontId="0" fillId="0" borderId="0">
      <alignment vertical="center"/>
    </xf>
    <xf numFmtId="0" fontId="1" fillId="0" borderId="1" applyNumberFormat="0" applyProtection="0">
      <alignment vertical="center"/>
    </xf>
    <xf numFmtId="0" fontId="2" fillId="0" borderId="0" applyNumberFormat="0" applyFill="0" applyAlignment="0" applyProtection="0"/>
    <xf numFmtId="0" fontId="14" fillId="0" borderId="0" applyNumberFormat="0" applyFill="0" applyBorder="0" applyAlignment="0" applyProtection="0">
      <alignment vertical="center"/>
    </xf>
    <xf numFmtId="0" fontId="34" fillId="0" borderId="0" applyNumberFormat="0" applyFill="0" applyBorder="0" applyAlignment="0" applyProtection="0"/>
  </cellStyleXfs>
  <cellXfs count="233">
    <xf numFmtId="0" fontId="0" fillId="0" borderId="0" xfId="0">
      <alignment vertical="center"/>
    </xf>
    <xf numFmtId="0" fontId="0" fillId="0" borderId="0" xfId="0" applyAlignment="1"/>
    <xf numFmtId="0" fontId="2" fillId="0" borderId="0" xfId="2" applyFill="1" applyAlignment="1"/>
    <xf numFmtId="0" fontId="2" fillId="0" borderId="0" xfId="2" applyFill="1" applyAlignment="1">
      <alignment horizontal="left" vertical="center"/>
    </xf>
    <xf numFmtId="0" fontId="3" fillId="0" borderId="0" xfId="0" applyFont="1">
      <alignment vertical="center"/>
    </xf>
    <xf numFmtId="0" fontId="4" fillId="0" borderId="2" xfId="0" applyFont="1" applyBorder="1">
      <alignment vertical="center"/>
    </xf>
    <xf numFmtId="0" fontId="4" fillId="0" borderId="2" xfId="0" applyFont="1" applyFill="1" applyBorder="1" applyAlignment="1"/>
    <xf numFmtId="0" fontId="4" fillId="0" borderId="2" xfId="0" applyFont="1" applyBorder="1" applyAlignment="1">
      <alignment horizontal="center" vertical="center"/>
    </xf>
    <xf numFmtId="0" fontId="5" fillId="0" borderId="2" xfId="0" applyFont="1" applyBorder="1" applyAlignment="1"/>
    <xf numFmtId="0" fontId="4" fillId="0" borderId="2" xfId="0" applyFont="1" applyFill="1" applyBorder="1" applyAlignment="1">
      <alignment horizontal="center" vertical="center"/>
    </xf>
    <xf numFmtId="0" fontId="4" fillId="0" borderId="2" xfId="0" applyFont="1" applyBorder="1" applyAlignment="1"/>
    <xf numFmtId="0" fontId="6" fillId="0" borderId="1" xfId="1" applyFont="1" applyAlignment="1">
      <alignment vertical="center"/>
    </xf>
    <xf numFmtId="0" fontId="4" fillId="0" borderId="3" xfId="0" applyFont="1" applyBorder="1" applyAlignment="1"/>
    <xf numFmtId="0" fontId="4" fillId="0" borderId="3" xfId="0" applyFont="1" applyFill="1" applyBorder="1" applyAlignment="1"/>
    <xf numFmtId="0" fontId="4" fillId="0" borderId="3" xfId="0" applyFont="1" applyFill="1" applyBorder="1" applyAlignment="1">
      <alignment horizontal="center" vertical="center"/>
    </xf>
    <xf numFmtId="0" fontId="4" fillId="0" borderId="0" xfId="0" applyFont="1" applyAlignment="1">
      <alignment horizontal="center" wrapText="1"/>
    </xf>
    <xf numFmtId="0" fontId="6" fillId="0" borderId="1" xfId="1" applyFont="1" applyAlignment="1">
      <alignment horizontal="center" vertical="center"/>
    </xf>
    <xf numFmtId="0" fontId="4" fillId="0" borderId="0" xfId="0" applyFont="1" applyFill="1" applyAlignment="1">
      <alignment horizontal="center" vertical="center"/>
    </xf>
    <xf numFmtId="0" fontId="2" fillId="0" borderId="0" xfId="2" applyFont="1" applyFill="1" applyAlignment="1">
      <alignment horizontal="left" wrapText="1"/>
    </xf>
    <xf numFmtId="0" fontId="8" fillId="0" borderId="0" xfId="0" applyFont="1">
      <alignment vertical="center"/>
    </xf>
    <xf numFmtId="0" fontId="9" fillId="0" borderId="1" xfId="1" applyFont="1">
      <alignment vertical="center"/>
    </xf>
    <xf numFmtId="164" fontId="10" fillId="0" borderId="2" xfId="0" applyNumberFormat="1" applyFont="1" applyFill="1" applyBorder="1" applyAlignment="1">
      <alignment horizontal="left"/>
    </xf>
    <xf numFmtId="14" fontId="10" fillId="0" borderId="2" xfId="0" applyNumberFormat="1" applyFont="1" applyFill="1" applyBorder="1" applyAlignment="1">
      <alignment horizontal="left"/>
    </xf>
    <xf numFmtId="164" fontId="8" fillId="0" borderId="0" xfId="0" applyNumberFormat="1" applyFont="1" applyFill="1" applyAlignment="1">
      <alignment horizontal="left"/>
    </xf>
    <xf numFmtId="14" fontId="8" fillId="0" borderId="0" xfId="0" applyNumberFormat="1" applyFont="1">
      <alignment vertical="center"/>
    </xf>
    <xf numFmtId="0" fontId="5" fillId="0" borderId="3" xfId="0" applyFont="1" applyBorder="1" applyAlignment="1"/>
    <xf numFmtId="0" fontId="11" fillId="0" borderId="3" xfId="0" applyFont="1" applyFill="1" applyBorder="1" applyAlignment="1">
      <alignment horizontal="center" vertical="center"/>
    </xf>
    <xf numFmtId="0" fontId="0" fillId="0" borderId="2" xfId="0" applyBorder="1">
      <alignment vertical="center"/>
    </xf>
    <xf numFmtId="0" fontId="11" fillId="0" borderId="2" xfId="0" applyFont="1" applyFill="1" applyBorder="1" applyAlignment="1">
      <alignment horizontal="center" vertical="center"/>
    </xf>
    <xf numFmtId="0" fontId="4" fillId="0" borderId="3" xfId="0" applyFont="1" applyBorder="1">
      <alignment vertical="center"/>
    </xf>
    <xf numFmtId="0" fontId="14" fillId="0" borderId="2" xfId="3" applyBorder="1">
      <alignment vertical="center"/>
    </xf>
    <xf numFmtId="0" fontId="14" fillId="0" borderId="3" xfId="3" applyBorder="1">
      <alignment vertical="center"/>
    </xf>
    <xf numFmtId="14" fontId="4" fillId="0" borderId="2" xfId="0" applyNumberFormat="1" applyFont="1" applyFill="1" applyBorder="1" applyAlignment="1">
      <alignment horizontal="left"/>
    </xf>
    <xf numFmtId="0" fontId="17" fillId="0" borderId="0" xfId="2" applyFont="1" applyFill="1" applyAlignment="1">
      <alignment vertical="center" wrapText="1"/>
    </xf>
    <xf numFmtId="14" fontId="4" fillId="0" borderId="3" xfId="0" applyNumberFormat="1" applyFont="1" applyFill="1" applyBorder="1" applyAlignment="1">
      <alignment horizontal="right"/>
    </xf>
    <xf numFmtId="14" fontId="7" fillId="0" borderId="0" xfId="0" applyNumberFormat="1" applyFont="1">
      <alignment vertical="center"/>
    </xf>
    <xf numFmtId="14" fontId="8" fillId="0" borderId="0" xfId="0" applyNumberFormat="1" applyFont="1" applyFill="1" applyAlignment="1">
      <alignment horizontal="left"/>
    </xf>
    <xf numFmtId="14" fontId="4" fillId="0" borderId="0" xfId="0" applyNumberFormat="1" applyFont="1" applyFill="1" applyBorder="1" applyAlignment="1">
      <alignment horizontal="right"/>
    </xf>
    <xf numFmtId="14" fontId="4" fillId="0" borderId="2" xfId="0" applyNumberFormat="1" applyFont="1" applyFill="1" applyBorder="1" applyAlignment="1"/>
    <xf numFmtId="14" fontId="9" fillId="0" borderId="1" xfId="1" applyNumberFormat="1" applyFont="1">
      <alignment vertical="center"/>
    </xf>
    <xf numFmtId="14" fontId="4" fillId="3" borderId="2" xfId="0" applyNumberFormat="1" applyFont="1" applyFill="1" applyBorder="1" applyAlignment="1"/>
    <xf numFmtId="14" fontId="4" fillId="0" borderId="4" xfId="0" applyNumberFormat="1" applyFont="1" applyFill="1" applyBorder="1" applyAlignment="1"/>
    <xf numFmtId="14" fontId="4" fillId="0" borderId="5" xfId="0" applyNumberFormat="1" applyFont="1" applyFill="1" applyBorder="1" applyAlignment="1">
      <alignment horizontal="left"/>
    </xf>
    <xf numFmtId="14" fontId="17" fillId="0" borderId="0" xfId="2" applyNumberFormat="1" applyFont="1" applyFill="1" applyAlignment="1">
      <alignment vertical="center" wrapText="1"/>
    </xf>
    <xf numFmtId="14" fontId="19" fillId="0" borderId="0" xfId="0" applyNumberFormat="1" applyFont="1" applyAlignment="1">
      <alignment horizontal="center" vertical="center" wrapText="1"/>
    </xf>
    <xf numFmtId="14" fontId="20" fillId="0" borderId="0" xfId="0" applyNumberFormat="1" applyFont="1">
      <alignment vertical="center"/>
    </xf>
    <xf numFmtId="0" fontId="0" fillId="0" borderId="0" xfId="0" applyFont="1" applyAlignment="1">
      <alignment vertical="center" wrapText="1"/>
    </xf>
    <xf numFmtId="14" fontId="15" fillId="0" borderId="2" xfId="0" applyNumberFormat="1" applyFont="1" applyFill="1" applyBorder="1" applyAlignment="1"/>
    <xf numFmtId="0" fontId="8" fillId="2" borderId="0" xfId="0" applyFont="1" applyFill="1">
      <alignment vertical="center"/>
    </xf>
    <xf numFmtId="0" fontId="0" fillId="2" borderId="0" xfId="0" applyFont="1" applyFill="1" applyAlignment="1">
      <alignment vertical="center" wrapText="1"/>
    </xf>
    <xf numFmtId="0" fontId="18" fillId="2" borderId="0" xfId="0" applyFont="1" applyFill="1">
      <alignment vertical="center"/>
    </xf>
    <xf numFmtId="0" fontId="21" fillId="2" borderId="0" xfId="0" applyFont="1" applyFill="1">
      <alignment vertical="center"/>
    </xf>
    <xf numFmtId="0" fontId="24" fillId="0" borderId="0" xfId="0" applyFont="1">
      <alignment vertical="center"/>
    </xf>
    <xf numFmtId="164" fontId="4" fillId="0" borderId="4" xfId="0" applyNumberFormat="1" applyFont="1" applyFill="1" applyBorder="1" applyAlignment="1">
      <alignment horizontal="right"/>
    </xf>
    <xf numFmtId="14" fontId="4" fillId="0" borderId="4" xfId="0" applyNumberFormat="1" applyFont="1" applyFill="1" applyBorder="1" applyAlignment="1">
      <alignment horizontal="right"/>
    </xf>
    <xf numFmtId="14" fontId="15" fillId="3" borderId="0" xfId="0" applyNumberFormat="1" applyFont="1" applyFill="1" applyBorder="1" applyAlignment="1">
      <alignment horizontal="right"/>
    </xf>
    <xf numFmtId="0" fontId="4" fillId="0" borderId="0" xfId="0" applyNumberFormat="1" applyFont="1" applyFill="1" applyBorder="1" applyAlignment="1">
      <alignment horizontal="right"/>
    </xf>
    <xf numFmtId="14" fontId="22" fillId="0" borderId="14" xfId="0" applyNumberFormat="1" applyFont="1" applyFill="1" applyBorder="1" applyAlignment="1">
      <alignment horizontal="left"/>
    </xf>
    <xf numFmtId="14" fontId="4" fillId="0" borderId="14" xfId="0" applyNumberFormat="1" applyFont="1" applyFill="1" applyBorder="1" applyAlignment="1">
      <alignment horizontal="left"/>
    </xf>
    <xf numFmtId="0" fontId="17" fillId="4" borderId="0" xfId="2" applyFont="1" applyFill="1" applyAlignment="1">
      <alignment vertical="center" wrapText="1"/>
    </xf>
    <xf numFmtId="0" fontId="31" fillId="0" borderId="0" xfId="0" applyFont="1">
      <alignment vertical="center"/>
    </xf>
    <xf numFmtId="0" fontId="8" fillId="0" borderId="0" xfId="0" applyFont="1" applyAlignment="1">
      <alignment vertical="center" wrapText="1"/>
    </xf>
    <xf numFmtId="0" fontId="8" fillId="0" borderId="0" xfId="0" applyFont="1" applyAlignment="1">
      <alignment vertical="center"/>
    </xf>
    <xf numFmtId="0" fontId="0" fillId="0" borderId="0" xfId="0" applyFont="1">
      <alignment vertical="center"/>
    </xf>
    <xf numFmtId="14" fontId="8" fillId="7" borderId="0" xfId="0" applyNumberFormat="1" applyFont="1" applyFill="1">
      <alignment vertical="center"/>
    </xf>
    <xf numFmtId="14" fontId="8" fillId="0" borderId="0" xfId="0" applyNumberFormat="1" applyFont="1" applyFill="1">
      <alignment vertical="center"/>
    </xf>
    <xf numFmtId="0" fontId="8" fillId="7" borderId="0" xfId="0" applyFont="1" applyFill="1">
      <alignment vertical="center"/>
    </xf>
    <xf numFmtId="0" fontId="8" fillId="0" borderId="0" xfId="0" applyFont="1" applyFill="1">
      <alignment vertical="center"/>
    </xf>
    <xf numFmtId="0" fontId="8" fillId="4" borderId="0" xfId="0" applyFont="1" applyFill="1">
      <alignment vertical="center"/>
    </xf>
    <xf numFmtId="0" fontId="8" fillId="8" borderId="0" xfId="0" applyFont="1" applyFill="1">
      <alignment vertical="center"/>
    </xf>
    <xf numFmtId="0" fontId="8" fillId="6" borderId="0" xfId="0" applyFont="1" applyFill="1">
      <alignment vertical="center"/>
    </xf>
    <xf numFmtId="0" fontId="8" fillId="9" borderId="0" xfId="0" applyFont="1" applyFill="1">
      <alignment vertical="center"/>
    </xf>
    <xf numFmtId="14" fontId="8" fillId="4" borderId="0" xfId="0" applyNumberFormat="1" applyFont="1" applyFill="1">
      <alignment vertical="center"/>
    </xf>
    <xf numFmtId="0" fontId="8" fillId="0" borderId="0" xfId="0" applyFont="1" applyFill="1" applyAlignment="1">
      <alignment vertical="center" wrapText="1"/>
    </xf>
    <xf numFmtId="14" fontId="36" fillId="7" borderId="2" xfId="0" applyNumberFormat="1" applyFont="1" applyFill="1" applyBorder="1" applyAlignment="1"/>
    <xf numFmtId="14" fontId="36" fillId="0" borderId="2" xfId="0" applyNumberFormat="1" applyFont="1" applyFill="1" applyBorder="1" applyAlignment="1"/>
    <xf numFmtId="14" fontId="36" fillId="4" borderId="2" xfId="0" applyNumberFormat="1" applyFont="1" applyFill="1" applyBorder="1" applyAlignment="1"/>
    <xf numFmtId="14" fontId="36" fillId="8" borderId="2" xfId="0" applyNumberFormat="1" applyFont="1" applyFill="1" applyBorder="1" applyAlignment="1"/>
    <xf numFmtId="14" fontId="36" fillId="6" borderId="2" xfId="0" applyNumberFormat="1" applyFont="1" applyFill="1" applyBorder="1" applyAlignment="1"/>
    <xf numFmtId="14" fontId="36" fillId="9" borderId="2" xfId="0" applyNumberFormat="1" applyFont="1" applyFill="1" applyBorder="1" applyAlignment="1"/>
    <xf numFmtId="14" fontId="36" fillId="7" borderId="2" xfId="0" applyNumberFormat="1" applyFont="1" applyFill="1" applyBorder="1" applyAlignment="1">
      <alignment horizontal="left"/>
    </xf>
    <xf numFmtId="14" fontId="36" fillId="4" borderId="2" xfId="0" applyNumberFormat="1" applyFont="1" applyFill="1" applyBorder="1" applyAlignment="1">
      <alignment horizontal="left"/>
    </xf>
    <xf numFmtId="14" fontId="36" fillId="0" borderId="2" xfId="0" applyNumberFormat="1" applyFont="1" applyFill="1" applyBorder="1" applyAlignment="1">
      <alignment horizontal="left"/>
    </xf>
    <xf numFmtId="14" fontId="36" fillId="8" borderId="2" xfId="0" applyNumberFormat="1" applyFont="1" applyFill="1" applyBorder="1" applyAlignment="1">
      <alignment horizontal="left"/>
    </xf>
    <xf numFmtId="14" fontId="36" fillId="6" borderId="2" xfId="0" applyNumberFormat="1" applyFont="1" applyFill="1" applyBorder="1" applyAlignment="1">
      <alignment horizontal="left"/>
    </xf>
    <xf numFmtId="14" fontId="36" fillId="9" borderId="2" xfId="0" applyNumberFormat="1" applyFont="1" applyFill="1" applyBorder="1" applyAlignment="1">
      <alignment horizontal="left"/>
    </xf>
    <xf numFmtId="0" fontId="8" fillId="11" borderId="0" xfId="0" applyFont="1" applyFill="1" applyAlignment="1">
      <alignment vertical="center" wrapText="1"/>
    </xf>
    <xf numFmtId="164" fontId="4" fillId="11" borderId="4" xfId="0" applyNumberFormat="1" applyFont="1" applyFill="1" applyBorder="1" applyAlignment="1">
      <alignment horizontal="right" wrapText="1"/>
    </xf>
    <xf numFmtId="14" fontId="4" fillId="11" borderId="4" xfId="0" applyNumberFormat="1" applyFont="1" applyFill="1" applyBorder="1" applyAlignment="1">
      <alignment horizontal="right" wrapText="1"/>
    </xf>
    <xf numFmtId="14" fontId="4" fillId="11" borderId="3" xfId="0" applyNumberFormat="1" applyFont="1" applyFill="1" applyBorder="1" applyAlignment="1">
      <alignment horizontal="right" wrapText="1"/>
    </xf>
    <xf numFmtId="0" fontId="4" fillId="11" borderId="2" xfId="0" applyFont="1" applyFill="1" applyBorder="1" applyAlignment="1">
      <alignment wrapText="1"/>
    </xf>
    <xf numFmtId="0" fontId="38" fillId="2" borderId="0" xfId="0" applyFont="1" applyFill="1" applyAlignment="1">
      <alignment vertical="center" wrapText="1"/>
    </xf>
    <xf numFmtId="0" fontId="38" fillId="0" borderId="0" xfId="0" applyFont="1" applyAlignment="1">
      <alignment vertical="center" wrapText="1"/>
    </xf>
    <xf numFmtId="0" fontId="39" fillId="0" borderId="0" xfId="4" applyFont="1" applyFill="1" applyAlignment="1">
      <alignment wrapText="1"/>
    </xf>
    <xf numFmtId="14" fontId="8" fillId="8" borderId="0" xfId="0" applyNumberFormat="1" applyFont="1" applyFill="1">
      <alignment vertical="center"/>
    </xf>
    <xf numFmtId="14" fontId="8" fillId="6" borderId="0" xfId="0" applyNumberFormat="1" applyFont="1" applyFill="1">
      <alignment vertical="center"/>
    </xf>
    <xf numFmtId="14" fontId="8" fillId="9" borderId="0" xfId="0" applyNumberFormat="1" applyFont="1" applyFill="1">
      <alignment vertical="center"/>
    </xf>
    <xf numFmtId="0" fontId="39" fillId="0" borderId="0" xfId="4" applyFont="1" applyAlignment="1">
      <alignment vertical="center" wrapText="1"/>
    </xf>
    <xf numFmtId="164" fontId="4" fillId="5" borderId="4" xfId="0" applyNumberFormat="1" applyFont="1" applyFill="1" applyBorder="1" applyAlignment="1">
      <alignment horizontal="right" wrapText="1"/>
    </xf>
    <xf numFmtId="14" fontId="4" fillId="5" borderId="4" xfId="0" applyNumberFormat="1" applyFont="1" applyFill="1" applyBorder="1" applyAlignment="1">
      <alignment horizontal="right" wrapText="1"/>
    </xf>
    <xf numFmtId="14" fontId="4" fillId="5" borderId="3" xfId="0" applyNumberFormat="1" applyFont="1" applyFill="1" applyBorder="1" applyAlignment="1">
      <alignment horizontal="right" wrapText="1"/>
    </xf>
    <xf numFmtId="0" fontId="4" fillId="5" borderId="2" xfId="0" applyFont="1" applyFill="1" applyBorder="1" applyAlignment="1">
      <alignment wrapText="1"/>
    </xf>
    <xf numFmtId="14" fontId="37" fillId="0" borderId="5" xfId="0" applyNumberFormat="1" applyFont="1" applyFill="1" applyBorder="1" applyAlignment="1">
      <alignment vertical="center" wrapText="1"/>
    </xf>
    <xf numFmtId="14" fontId="37" fillId="0" borderId="15" xfId="0" applyNumberFormat="1" applyFont="1" applyFill="1" applyBorder="1" applyAlignment="1">
      <alignment vertical="center" wrapText="1"/>
    </xf>
    <xf numFmtId="0" fontId="37" fillId="0" borderId="5" xfId="0" applyFont="1" applyFill="1" applyBorder="1" applyAlignment="1">
      <alignment vertical="center" wrapText="1"/>
    </xf>
    <xf numFmtId="0" fontId="37" fillId="0" borderId="15" xfId="0" applyFont="1" applyFill="1" applyBorder="1" applyAlignment="1">
      <alignment vertical="center" wrapText="1"/>
    </xf>
    <xf numFmtId="0" fontId="35" fillId="0" borderId="3" xfId="0" applyFont="1" applyFill="1" applyBorder="1" applyAlignment="1"/>
    <xf numFmtId="14" fontId="8" fillId="14" borderId="0" xfId="0" applyNumberFormat="1" applyFont="1" applyFill="1">
      <alignment vertical="center"/>
    </xf>
    <xf numFmtId="0" fontId="6" fillId="14" borderId="0" xfId="1" applyFont="1" applyFill="1" applyBorder="1" applyAlignment="1">
      <alignment vertical="center"/>
    </xf>
    <xf numFmtId="14" fontId="7" fillId="14" borderId="0" xfId="0" applyNumberFormat="1" applyFont="1" applyFill="1">
      <alignment vertical="center"/>
    </xf>
    <xf numFmtId="14" fontId="20" fillId="14" borderId="0" xfId="0" applyNumberFormat="1" applyFont="1" applyFill="1">
      <alignment vertical="center"/>
    </xf>
    <xf numFmtId="0" fontId="8" fillId="14" borderId="0" xfId="0" applyFont="1" applyFill="1" applyAlignment="1">
      <alignment vertical="center"/>
    </xf>
    <xf numFmtId="14" fontId="36" fillId="5" borderId="2" xfId="0" applyNumberFormat="1" applyFont="1" applyFill="1" applyBorder="1" applyAlignment="1"/>
    <xf numFmtId="14" fontId="8" fillId="5" borderId="0" xfId="0" applyNumberFormat="1" applyFont="1" applyFill="1">
      <alignment vertical="center"/>
    </xf>
    <xf numFmtId="0" fontId="5" fillId="0" borderId="2" xfId="0" applyFont="1" applyFill="1" applyBorder="1" applyAlignment="1"/>
    <xf numFmtId="0" fontId="3" fillId="0" borderId="0" xfId="0" applyFont="1" applyAlignment="1">
      <alignment horizontal="center" vertical="center"/>
    </xf>
    <xf numFmtId="0" fontId="0" fillId="0" borderId="0" xfId="0" applyAlignment="1">
      <alignment horizontal="center" vertical="center"/>
    </xf>
    <xf numFmtId="0" fontId="0" fillId="16" borderId="0" xfId="0" applyFill="1" applyAlignment="1">
      <alignment horizontal="center" vertical="center"/>
    </xf>
    <xf numFmtId="0" fontId="4" fillId="0" borderId="3" xfId="0" applyFont="1" applyBorder="1" applyAlignment="1">
      <alignment horizontal="center" vertical="center"/>
    </xf>
    <xf numFmtId="0" fontId="0" fillId="0" borderId="2" xfId="0" applyBorder="1" applyAlignment="1">
      <alignment horizontal="center" vertical="center"/>
    </xf>
    <xf numFmtId="0" fontId="31" fillId="0" borderId="0" xfId="0" applyFont="1" applyAlignment="1">
      <alignment horizontal="left" vertical="center"/>
    </xf>
    <xf numFmtId="0" fontId="0" fillId="0" borderId="0" xfId="0" applyFont="1" applyFill="1" applyAlignment="1">
      <alignment vertical="center" wrapText="1"/>
    </xf>
    <xf numFmtId="14" fontId="36" fillId="13" borderId="2" xfId="0" applyNumberFormat="1" applyFont="1" applyFill="1" applyBorder="1" applyAlignment="1"/>
    <xf numFmtId="14" fontId="36" fillId="13" borderId="2" xfId="0" applyNumberFormat="1" applyFont="1" applyFill="1" applyBorder="1" applyAlignment="1">
      <alignment horizontal="left"/>
    </xf>
    <xf numFmtId="14" fontId="36" fillId="11" borderId="2" xfId="0" applyNumberFormat="1" applyFont="1" applyFill="1" applyBorder="1" applyAlignment="1"/>
    <xf numFmtId="0" fontId="41" fillId="8" borderId="20" xfId="0" applyFont="1" applyFill="1" applyBorder="1">
      <alignment vertical="center"/>
    </xf>
    <xf numFmtId="14" fontId="40" fillId="8" borderId="2" xfId="0" applyNumberFormat="1" applyFont="1" applyFill="1" applyBorder="1" applyAlignment="1">
      <alignment horizontal="left"/>
    </xf>
    <xf numFmtId="0" fontId="0" fillId="0" borderId="0" xfId="0" applyFont="1" applyFill="1">
      <alignment vertical="center"/>
    </xf>
    <xf numFmtId="14" fontId="0" fillId="0" borderId="15" xfId="0" applyNumberFormat="1" applyFont="1" applyFill="1" applyBorder="1" applyAlignment="1">
      <alignment horizontal="left"/>
    </xf>
    <xf numFmtId="0" fontId="0" fillId="8" borderId="15" xfId="0" applyFont="1" applyFill="1" applyBorder="1">
      <alignment vertical="center"/>
    </xf>
    <xf numFmtId="14" fontId="0" fillId="0" borderId="15" xfId="0" applyNumberFormat="1" applyFont="1" applyFill="1" applyBorder="1">
      <alignment vertical="center"/>
    </xf>
    <xf numFmtId="0" fontId="0" fillId="8" borderId="20" xfId="0" applyFont="1" applyFill="1" applyBorder="1">
      <alignment vertical="center"/>
    </xf>
    <xf numFmtId="0" fontId="0" fillId="13" borderId="20" xfId="0" applyFont="1" applyFill="1" applyBorder="1">
      <alignment vertical="center"/>
    </xf>
    <xf numFmtId="0" fontId="0" fillId="13" borderId="19" xfId="0" applyFont="1" applyFill="1" applyBorder="1">
      <alignment vertical="center"/>
    </xf>
    <xf numFmtId="164" fontId="8" fillId="5" borderId="0" xfId="0" applyNumberFormat="1" applyFont="1" applyFill="1" applyBorder="1" applyAlignment="1">
      <alignment horizontal="left" wrapText="1"/>
    </xf>
    <xf numFmtId="0" fontId="4" fillId="11" borderId="3" xfId="0" applyFont="1" applyFill="1" applyBorder="1" applyAlignment="1">
      <alignment wrapText="1"/>
    </xf>
    <xf numFmtId="14" fontId="36" fillId="11" borderId="3" xfId="0" applyNumberFormat="1" applyFont="1" applyFill="1" applyBorder="1" applyAlignment="1"/>
    <xf numFmtId="14" fontId="36" fillId="0" borderId="3" xfId="0" applyNumberFormat="1" applyFont="1" applyFill="1" applyBorder="1" applyAlignment="1"/>
    <xf numFmtId="14" fontId="36" fillId="8" borderId="3" xfId="0" applyNumberFormat="1" applyFont="1" applyFill="1" applyBorder="1" applyAlignment="1">
      <alignment horizontal="left"/>
    </xf>
    <xf numFmtId="14" fontId="36" fillId="8" borderId="3" xfId="0" applyNumberFormat="1" applyFont="1" applyFill="1" applyBorder="1" applyAlignment="1"/>
    <xf numFmtId="14" fontId="36" fillId="0" borderId="3" xfId="0" applyNumberFormat="1" applyFont="1" applyFill="1" applyBorder="1" applyAlignment="1">
      <alignment horizontal="left"/>
    </xf>
    <xf numFmtId="14" fontId="36" fillId="13" borderId="3" xfId="0" applyNumberFormat="1" applyFont="1" applyFill="1" applyBorder="1" applyAlignment="1">
      <alignment horizontal="left"/>
    </xf>
    <xf numFmtId="0" fontId="0" fillId="0" borderId="0" xfId="0" applyFont="1" applyFill="1" applyBorder="1">
      <alignment vertical="center"/>
    </xf>
    <xf numFmtId="0" fontId="42" fillId="0" borderId="3" xfId="0" applyFont="1" applyFill="1" applyBorder="1" applyAlignment="1">
      <alignment horizontal="center" vertical="center"/>
    </xf>
    <xf numFmtId="0" fontId="15" fillId="0" borderId="3" xfId="0" applyFont="1" applyFill="1" applyBorder="1" applyAlignment="1"/>
    <xf numFmtId="0" fontId="14" fillId="0" borderId="3" xfId="3" applyFill="1" applyBorder="1" applyAlignment="1">
      <alignment horizontal="center" vertical="center"/>
    </xf>
    <xf numFmtId="0" fontId="5" fillId="0" borderId="3" xfId="0" applyFont="1" applyBorder="1" applyAlignment="1">
      <alignment wrapText="1"/>
    </xf>
    <xf numFmtId="0" fontId="14" fillId="0" borderId="2" xfId="3" applyBorder="1" applyAlignment="1">
      <alignment horizontal="center" vertical="center"/>
    </xf>
    <xf numFmtId="0" fontId="14" fillId="0" borderId="2" xfId="3" applyFill="1" applyBorder="1" applyAlignment="1">
      <alignment horizontal="center" vertical="center"/>
    </xf>
    <xf numFmtId="0" fontId="4" fillId="0" borderId="0" xfId="0" applyFont="1" applyBorder="1" applyAlignment="1">
      <alignment horizontal="center" vertical="center"/>
    </xf>
    <xf numFmtId="0" fontId="14" fillId="0" borderId="3" xfId="3" applyBorder="1" applyAlignment="1">
      <alignment horizontal="center" vertical="center"/>
    </xf>
    <xf numFmtId="0" fontId="16" fillId="0" borderId="3" xfId="3" applyFont="1" applyBorder="1" applyAlignment="1">
      <alignment horizontal="center" vertical="center" wrapText="1"/>
    </xf>
    <xf numFmtId="0" fontId="14" fillId="0" borderId="3" xfId="3" applyBorder="1" applyAlignment="1">
      <alignment horizontal="center" vertical="center" wrapText="1"/>
    </xf>
    <xf numFmtId="0" fontId="14" fillId="0" borderId="2" xfId="3" quotePrefix="1" applyBorder="1" applyAlignment="1">
      <alignment horizontal="center" vertical="center"/>
    </xf>
    <xf numFmtId="0" fontId="14" fillId="0" borderId="3" xfId="3" quotePrefix="1" applyBorder="1" applyAlignment="1">
      <alignment horizontal="center" vertical="center"/>
    </xf>
    <xf numFmtId="0" fontId="0" fillId="0" borderId="0" xfId="0" applyAlignment="1">
      <alignment horizontal="left" vertical="center"/>
    </xf>
    <xf numFmtId="0" fontId="14" fillId="0" borderId="2" xfId="3" applyBorder="1" applyAlignment="1">
      <alignment horizontal="left" vertical="center"/>
    </xf>
    <xf numFmtId="0" fontId="14" fillId="0" borderId="3" xfId="3"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4" fillId="0" borderId="3" xfId="3" applyFill="1" applyBorder="1" applyAlignment="1">
      <alignment horizontal="left" vertical="center"/>
    </xf>
    <xf numFmtId="0" fontId="42" fillId="0" borderId="3" xfId="3" applyFont="1" applyFill="1" applyBorder="1" applyAlignment="1">
      <alignment horizontal="left" vertical="center"/>
    </xf>
    <xf numFmtId="0" fontId="0" fillId="0" borderId="2" xfId="0" applyBorder="1" applyAlignment="1">
      <alignment horizontal="left" vertical="center"/>
    </xf>
    <xf numFmtId="14" fontId="36" fillId="11" borderId="15" xfId="0" applyNumberFormat="1" applyFont="1" applyFill="1" applyBorder="1" applyAlignment="1"/>
    <xf numFmtId="14" fontId="36" fillId="0" borderId="15" xfId="0" applyNumberFormat="1" applyFont="1" applyFill="1" applyBorder="1" applyAlignment="1"/>
    <xf numFmtId="0" fontId="14" fillId="0" borderId="0" xfId="3">
      <alignment vertical="center"/>
    </xf>
    <xf numFmtId="0" fontId="14" fillId="0" borderId="3" xfId="3" applyBorder="1" applyAlignment="1">
      <alignment horizontal="left" vertical="center" wrapText="1"/>
    </xf>
    <xf numFmtId="0" fontId="14" fillId="0" borderId="3" xfId="3" applyBorder="1" applyAlignment="1">
      <alignment horizontal="right" vertical="center" wrapText="1"/>
    </xf>
    <xf numFmtId="0" fontId="14" fillId="0" borderId="2" xfId="3" applyBorder="1" applyAlignment="1">
      <alignment horizontal="right" vertical="center" wrapText="1"/>
    </xf>
    <xf numFmtId="0" fontId="4" fillId="0" borderId="2" xfId="0" applyFont="1" applyBorder="1" applyAlignment="1">
      <alignment horizontal="right" vertical="center"/>
    </xf>
    <xf numFmtId="0" fontId="14" fillId="0" borderId="3" xfId="3" applyBorder="1" applyAlignment="1">
      <alignment horizontal="right" vertical="center"/>
    </xf>
    <xf numFmtId="0" fontId="4" fillId="0" borderId="3" xfId="0" applyFont="1" applyBorder="1" applyAlignment="1">
      <alignment horizontal="right" vertical="center"/>
    </xf>
    <xf numFmtId="0" fontId="14" fillId="0" borderId="2" xfId="3" applyBorder="1" applyAlignment="1">
      <alignment horizontal="right" vertical="center"/>
    </xf>
    <xf numFmtId="0" fontId="14" fillId="0" borderId="3" xfId="3" applyFill="1" applyBorder="1" applyAlignment="1">
      <alignment horizontal="right" vertical="center"/>
    </xf>
    <xf numFmtId="0" fontId="4" fillId="0" borderId="3" xfId="0" applyFont="1" applyFill="1" applyBorder="1" applyAlignment="1">
      <alignment horizontal="right" vertical="center"/>
    </xf>
    <xf numFmtId="0" fontId="14" fillId="0" borderId="3" xfId="3" quotePrefix="1" applyBorder="1" applyAlignment="1">
      <alignment horizontal="right" vertical="center"/>
    </xf>
    <xf numFmtId="0" fontId="16" fillId="0" borderId="3" xfId="3" applyFont="1" applyBorder="1" applyAlignment="1">
      <alignment horizontal="left" vertical="center" wrapText="1"/>
    </xf>
    <xf numFmtId="0" fontId="42" fillId="0" borderId="3" xfId="0" applyFont="1" applyFill="1" applyBorder="1" applyAlignment="1">
      <alignment horizontal="left" vertical="center"/>
    </xf>
    <xf numFmtId="0" fontId="14" fillId="0" borderId="2" xfId="3" applyFill="1" applyBorder="1" applyAlignment="1">
      <alignment horizontal="left" vertical="center"/>
    </xf>
    <xf numFmtId="0" fontId="4" fillId="0" borderId="0" xfId="0" applyFont="1" applyBorder="1" applyAlignment="1">
      <alignment horizontal="left" vertical="center"/>
    </xf>
    <xf numFmtId="0" fontId="4" fillId="0" borderId="2" xfId="0" applyFont="1" applyFill="1" applyBorder="1" applyAlignment="1">
      <alignment wrapText="1"/>
    </xf>
    <xf numFmtId="0" fontId="43" fillId="0" borderId="0" xfId="2" applyFont="1" applyFill="1" applyAlignment="1">
      <alignment horizontal="left" wrapText="1"/>
    </xf>
    <xf numFmtId="0" fontId="44" fillId="0" borderId="3" xfId="0" applyFont="1" applyBorder="1" applyAlignment="1"/>
    <xf numFmtId="0" fontId="33" fillId="4" borderId="0" xfId="3" applyFont="1" applyFill="1" applyAlignment="1">
      <alignment horizontal="center" vertical="center"/>
    </xf>
    <xf numFmtId="14" fontId="3" fillId="5" borderId="16" xfId="0" applyNumberFormat="1" applyFont="1" applyFill="1" applyBorder="1" applyAlignment="1">
      <alignment horizontal="center" vertical="center"/>
    </xf>
    <xf numFmtId="14" fontId="3" fillId="5" borderId="17" xfId="0" applyNumberFormat="1" applyFont="1" applyFill="1" applyBorder="1" applyAlignment="1">
      <alignment horizontal="center" vertical="center"/>
    </xf>
    <xf numFmtId="14" fontId="3" fillId="5" borderId="18" xfId="0" applyNumberFormat="1" applyFont="1" applyFill="1" applyBorder="1" applyAlignment="1">
      <alignment horizontal="center" vertical="center"/>
    </xf>
    <xf numFmtId="14" fontId="3" fillId="8" borderId="16" xfId="0" applyNumberFormat="1" applyFont="1" applyFill="1" applyBorder="1" applyAlignment="1">
      <alignment horizontal="center" vertical="center"/>
    </xf>
    <xf numFmtId="14" fontId="3" fillId="8" borderId="17" xfId="0" applyNumberFormat="1" applyFont="1" applyFill="1" applyBorder="1" applyAlignment="1">
      <alignment horizontal="center" vertical="center"/>
    </xf>
    <xf numFmtId="14" fontId="3" fillId="8" borderId="18" xfId="0" applyNumberFormat="1" applyFont="1" applyFill="1" applyBorder="1" applyAlignment="1">
      <alignment horizontal="center" vertical="center"/>
    </xf>
    <xf numFmtId="14" fontId="3" fillId="6" borderId="16" xfId="0" applyNumberFormat="1" applyFont="1" applyFill="1" applyBorder="1" applyAlignment="1">
      <alignment horizontal="center" vertical="center"/>
    </xf>
    <xf numFmtId="14" fontId="3" fillId="6" borderId="17" xfId="0" applyNumberFormat="1" applyFont="1" applyFill="1" applyBorder="1" applyAlignment="1">
      <alignment horizontal="center" vertical="center"/>
    </xf>
    <xf numFmtId="14" fontId="3" fillId="6" borderId="18" xfId="0" applyNumberFormat="1" applyFont="1" applyFill="1" applyBorder="1" applyAlignment="1">
      <alignment horizontal="center" vertical="center"/>
    </xf>
    <xf numFmtId="14" fontId="3" fillId="13" borderId="16" xfId="0" applyNumberFormat="1" applyFont="1" applyFill="1" applyBorder="1" applyAlignment="1">
      <alignment horizontal="center" vertical="center"/>
    </xf>
    <xf numFmtId="14" fontId="3" fillId="13" borderId="17" xfId="0" applyNumberFormat="1" applyFont="1" applyFill="1" applyBorder="1" applyAlignment="1">
      <alignment horizontal="center" vertical="center"/>
    </xf>
    <xf numFmtId="14" fontId="3" fillId="13" borderId="18" xfId="0" applyNumberFormat="1" applyFont="1" applyFill="1" applyBorder="1" applyAlignment="1">
      <alignment horizontal="center" vertical="center"/>
    </xf>
    <xf numFmtId="0" fontId="6" fillId="14" borderId="0" xfId="1" applyFont="1" applyFill="1" applyBorder="1" applyAlignment="1">
      <alignment horizontal="center" vertical="center"/>
    </xf>
    <xf numFmtId="0" fontId="6" fillId="12" borderId="0" xfId="1" applyFont="1" applyFill="1" applyBorder="1" applyAlignment="1">
      <alignment vertical="center"/>
    </xf>
    <xf numFmtId="0" fontId="3" fillId="8" borderId="16" xfId="0" applyFont="1" applyFill="1" applyBorder="1" applyAlignment="1">
      <alignment horizontal="center" vertical="center"/>
    </xf>
    <xf numFmtId="0" fontId="3" fillId="8" borderId="17" xfId="0" applyFont="1" applyFill="1" applyBorder="1" applyAlignment="1">
      <alignment horizontal="center" vertical="center"/>
    </xf>
    <xf numFmtId="0" fontId="3" fillId="8" borderId="18"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9" borderId="16" xfId="0" applyFont="1" applyFill="1" applyBorder="1" applyAlignment="1">
      <alignment horizontal="center" vertical="center"/>
    </xf>
    <xf numFmtId="0" fontId="3" fillId="9" borderId="17" xfId="0" applyFont="1" applyFill="1" applyBorder="1" applyAlignment="1">
      <alignment horizontal="center" vertical="center"/>
    </xf>
    <xf numFmtId="0" fontId="3" fillId="9" borderId="18" xfId="0" applyFont="1" applyFill="1" applyBorder="1" applyAlignment="1">
      <alignment horizontal="center" vertical="center"/>
    </xf>
    <xf numFmtId="0" fontId="6" fillId="15" borderId="0" xfId="1" applyFont="1" applyFill="1" applyBorder="1" applyAlignment="1">
      <alignment vertical="center"/>
    </xf>
    <xf numFmtId="14" fontId="3" fillId="4" borderId="16" xfId="0" applyNumberFormat="1" applyFont="1" applyFill="1" applyBorder="1" applyAlignment="1">
      <alignment horizontal="center" vertical="center"/>
    </xf>
    <xf numFmtId="14" fontId="3" fillId="4" borderId="17" xfId="0" applyNumberFormat="1" applyFont="1" applyFill="1" applyBorder="1" applyAlignment="1">
      <alignment horizontal="center" vertical="center"/>
    </xf>
    <xf numFmtId="14" fontId="3" fillId="4" borderId="18" xfId="0" applyNumberFormat="1" applyFont="1" applyFill="1" applyBorder="1" applyAlignment="1">
      <alignment horizontal="center" vertical="center"/>
    </xf>
    <xf numFmtId="0" fontId="3" fillId="10" borderId="16"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1" borderId="16"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3" fillId="11" borderId="18" xfId="0" applyFont="1" applyFill="1" applyBorder="1" applyAlignment="1">
      <alignment horizontal="center" vertical="center" wrapText="1"/>
    </xf>
    <xf numFmtId="0" fontId="6" fillId="16" borderId="0" xfId="1" applyFont="1" applyFill="1" applyBorder="1" applyAlignment="1">
      <alignment vertical="center" wrapText="1"/>
    </xf>
    <xf numFmtId="0" fontId="6" fillId="16" borderId="0" xfId="1" applyFont="1" applyFill="1" applyBorder="1" applyAlignment="1">
      <alignment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13" borderId="16" xfId="0" applyFont="1" applyFill="1" applyBorder="1" applyAlignment="1">
      <alignment horizontal="center" vertical="center"/>
    </xf>
    <xf numFmtId="0" fontId="3" fillId="13" borderId="17" xfId="0" applyFont="1" applyFill="1" applyBorder="1" applyAlignment="1">
      <alignment horizontal="center" vertical="center"/>
    </xf>
    <xf numFmtId="0" fontId="3" fillId="13" borderId="18" xfId="0" applyFont="1" applyFill="1" applyBorder="1" applyAlignment="1">
      <alignment horizontal="center" vertical="center"/>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5" fillId="0" borderId="9" xfId="0" applyFont="1" applyBorder="1" applyAlignment="1">
      <alignment horizontal="left" vertical="top" wrapText="1"/>
    </xf>
    <xf numFmtId="0" fontId="25" fillId="0" borderId="10" xfId="0" applyFont="1" applyBorder="1" applyAlignment="1">
      <alignment horizontal="left" vertical="top" wrapText="1"/>
    </xf>
    <xf numFmtId="0" fontId="25" fillId="0" borderId="0" xfId="0" applyFont="1" applyBorder="1" applyAlignment="1">
      <alignment horizontal="left" vertical="top" wrapText="1"/>
    </xf>
    <xf numFmtId="0" fontId="25" fillId="0" borderId="11" xfId="0" applyFont="1" applyBorder="1" applyAlignment="1">
      <alignment horizontal="left" vertical="top" wrapText="1"/>
    </xf>
    <xf numFmtId="0" fontId="25" fillId="0" borderId="12" xfId="0" applyFont="1" applyBorder="1" applyAlignment="1">
      <alignment horizontal="left" vertical="top" wrapText="1"/>
    </xf>
    <xf numFmtId="0" fontId="25" fillId="0" borderId="6" xfId="0" applyFont="1" applyBorder="1" applyAlignment="1">
      <alignment horizontal="left" vertical="top" wrapText="1"/>
    </xf>
    <xf numFmtId="0" fontId="25" fillId="0" borderId="13" xfId="0" applyFont="1" applyBorder="1" applyAlignment="1">
      <alignment horizontal="left" vertical="top" wrapText="1"/>
    </xf>
  </cellXfs>
  <cellStyles count="5">
    <cellStyle name="Explanatory Text" xfId="4" builtinId="53"/>
    <cellStyle name="Heading 1" xfId="1" builtinId="16" customBuiltin="1"/>
    <cellStyle name="Heading 2" xfId="2" builtinId="17" customBuiltin="1"/>
    <cellStyle name="Hyperlink" xfId="3" builtinId="8"/>
    <cellStyle name="Normal" xfId="0" builtinId="0" customBuiltin="1"/>
  </cellStyles>
  <dxfs count="314">
    <dxf>
      <font>
        <color theme="1"/>
      </font>
      <fill>
        <patternFill>
          <bgColor theme="6" tint="0.79998168889431442"/>
        </patternFill>
      </fill>
    </dxf>
    <dxf>
      <font>
        <color theme="1"/>
      </font>
      <fill>
        <patternFill>
          <bgColor theme="6" tint="0.79998168889431442"/>
        </patternFill>
      </fill>
    </dxf>
    <dxf>
      <font>
        <color theme="1"/>
      </font>
      <fill>
        <patternFill>
          <bgColor theme="6" tint="0.79998168889431442"/>
        </patternFill>
      </fill>
    </dxf>
    <dxf>
      <font>
        <color theme="1"/>
      </font>
      <fill>
        <patternFill>
          <bgColor theme="6" tint="0.79998168889431442"/>
        </patternFill>
      </fill>
    </dxf>
    <dxf>
      <font>
        <color auto="1"/>
      </font>
      <fill>
        <patternFill>
          <bgColor theme="8" tint="0.59996337778862885"/>
        </patternFill>
      </fill>
    </dxf>
    <dxf>
      <font>
        <color theme="1"/>
      </font>
      <fill>
        <patternFill>
          <bgColor theme="6" tint="0.79998168889431442"/>
        </patternFill>
      </fill>
    </dxf>
    <dxf>
      <font>
        <color theme="1"/>
      </font>
      <fill>
        <patternFill>
          <bgColor theme="7" tint="0.79998168889431442"/>
        </patternFill>
      </fill>
    </dxf>
    <dxf>
      <font>
        <color theme="1"/>
      </font>
      <fill>
        <patternFill>
          <bgColor theme="6" tint="0.79998168889431442"/>
        </patternFill>
      </fill>
    </dxf>
    <dxf>
      <font>
        <color theme="1"/>
      </font>
      <fill>
        <patternFill>
          <bgColor theme="6" tint="0.79998168889431442"/>
        </patternFill>
      </fill>
    </dxf>
    <dxf>
      <font>
        <color theme="1"/>
      </font>
      <fill>
        <patternFill>
          <bgColor theme="6" tint="0.79998168889431442"/>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9C0006"/>
      </font>
      <fill>
        <patternFill>
          <bgColor rgb="FFFFC7CE"/>
        </patternFill>
      </fill>
    </dxf>
    <dxf>
      <font>
        <color rgb="FF9C6500"/>
      </font>
      <fill>
        <patternFill>
          <bgColor rgb="FFFFEB9C"/>
        </patternFill>
      </fill>
    </dxf>
    <dxf>
      <fill>
        <patternFill>
          <bgColor theme="4" tint="0.59996337778862885"/>
        </patternFill>
      </fill>
    </dxf>
    <dxf>
      <fill>
        <patternFill>
          <bgColor rgb="FFFFFFCC"/>
        </patternFill>
      </fill>
    </dxf>
    <dxf>
      <font>
        <color rgb="FFFF0000"/>
      </font>
      <fill>
        <patternFill patternType="none">
          <bgColor auto="1"/>
        </patternFill>
      </fill>
    </dxf>
    <dxf>
      <font>
        <color auto="1"/>
      </font>
      <fill>
        <patternFill>
          <bgColor theme="6" tint="0.59996337778862885"/>
        </patternFill>
      </fill>
    </dxf>
    <dxf>
      <font>
        <color rgb="FFFF0000"/>
      </font>
      <fill>
        <patternFill>
          <bgColor theme="4" tint="0.39994506668294322"/>
        </patternFill>
      </fill>
    </dxf>
    <dxf>
      <fill>
        <patternFill>
          <bgColor theme="7" tint="0.59996337778862885"/>
        </patternFill>
      </fill>
    </dxf>
    <dxf>
      <font>
        <color rgb="FFFF0000"/>
      </font>
      <fill>
        <patternFill>
          <bgColor theme="4" tint="0.59996337778862885"/>
        </patternFill>
      </fill>
    </dxf>
    <dxf>
      <fill>
        <patternFill>
          <bgColor theme="6" tint="0.59996337778862885"/>
        </patternFill>
      </fill>
    </dxf>
    <dxf>
      <font>
        <color rgb="FFFF0000"/>
      </font>
      <fill>
        <patternFill>
          <bgColor theme="4" tint="0.39994506668294322"/>
        </patternFill>
      </fill>
    </dxf>
    <dxf>
      <font>
        <color auto="1"/>
      </font>
      <fill>
        <patternFill>
          <bgColor theme="6" tint="0.59996337778862885"/>
        </patternFill>
      </fill>
    </dxf>
    <dxf>
      <font>
        <color rgb="FFFF0000"/>
      </font>
      <fill>
        <patternFill>
          <bgColor theme="4" tint="0.39994506668294322"/>
        </patternFill>
      </fill>
    </dxf>
    <dxf>
      <font>
        <color rgb="FFFF0000"/>
      </font>
      <fill>
        <patternFill>
          <bgColor theme="4" tint="0.39994506668294322"/>
        </patternFill>
      </fill>
    </dxf>
    <dxf>
      <fill>
        <patternFill>
          <bgColor theme="6" tint="0.59996337778862885"/>
        </patternFill>
      </fill>
    </dxf>
    <dxf>
      <font>
        <color rgb="FFFF0000"/>
      </font>
      <fill>
        <patternFill>
          <bgColor theme="4" tint="0.39994506668294322"/>
        </patternFill>
      </fill>
    </dxf>
    <dxf>
      <fill>
        <patternFill>
          <bgColor theme="6" tint="0.59996337778862885"/>
        </patternFill>
      </fill>
    </dxf>
    <dxf>
      <font>
        <color rgb="FFFF0000"/>
      </font>
      <fill>
        <patternFill>
          <bgColor theme="4" tint="0.39994506668294322"/>
        </patternFill>
      </fill>
    </dxf>
    <dxf>
      <fill>
        <patternFill>
          <bgColor theme="6" tint="0.59996337778862885"/>
        </patternFill>
      </fill>
    </dxf>
    <dxf>
      <font>
        <color rgb="FFFF0000"/>
      </font>
      <fill>
        <patternFill>
          <bgColor theme="4" tint="0.39994506668294322"/>
        </patternFill>
      </fill>
    </dxf>
    <dxf>
      <fill>
        <patternFill>
          <bgColor theme="6" tint="0.59996337778862885"/>
        </patternFill>
      </fill>
    </dxf>
    <dxf>
      <font>
        <color rgb="FFFF0000"/>
      </font>
      <fill>
        <patternFill>
          <bgColor theme="4" tint="0.39994506668294322"/>
        </patternFill>
      </fill>
    </dxf>
    <dxf>
      <fill>
        <patternFill>
          <bgColor theme="6" tint="0.59996337778862885"/>
        </patternFill>
      </fill>
    </dxf>
    <dxf>
      <fill>
        <patternFill>
          <bgColor theme="6" tint="0.59996337778862885"/>
        </patternFill>
      </fill>
    </dxf>
    <dxf>
      <font>
        <color rgb="FFFF0000"/>
      </font>
      <fill>
        <patternFill>
          <bgColor theme="4" tint="0.39994506668294322"/>
        </patternFill>
      </fill>
    </dxf>
    <dxf>
      <fill>
        <patternFill>
          <bgColor theme="6" tint="0.59996337778862885"/>
        </patternFill>
      </fill>
    </dxf>
    <dxf>
      <font>
        <color rgb="FFFF0000"/>
      </font>
      <fill>
        <patternFill>
          <bgColor theme="4" tint="0.39994506668294322"/>
        </patternFill>
      </fill>
    </dxf>
    <dxf>
      <font>
        <color auto="1"/>
      </font>
      <fill>
        <patternFill>
          <bgColor theme="6" tint="0.59996337778862885"/>
        </patternFill>
      </fill>
    </dxf>
    <dxf>
      <font>
        <color rgb="FFFF0000"/>
      </font>
      <fill>
        <patternFill>
          <bgColor theme="4" tint="0.39994506668294322"/>
        </patternFill>
      </fill>
    </dxf>
    <dxf>
      <fill>
        <patternFill>
          <bgColor theme="4" tint="0.59996337778862885"/>
        </patternFill>
      </fill>
    </dxf>
    <dxf>
      <fill>
        <patternFill>
          <bgColor rgb="FFFFFFCC"/>
        </patternFill>
      </fill>
    </dxf>
    <dxf>
      <fill>
        <patternFill>
          <bgColor theme="4" tint="0.59996337778862885"/>
        </patternFill>
      </fill>
    </dxf>
    <dxf>
      <fill>
        <patternFill>
          <bgColor rgb="FFFFFFCC"/>
        </patternFill>
      </fill>
    </dxf>
    <dxf>
      <fill>
        <patternFill>
          <bgColor theme="4" tint="0.59996337778862885"/>
        </patternFill>
      </fill>
    </dxf>
    <dxf>
      <fill>
        <patternFill>
          <bgColor rgb="FFFFFFCC"/>
        </patternFill>
      </fill>
    </dxf>
    <dxf>
      <fill>
        <patternFill>
          <bgColor theme="4" tint="0.59996337778862885"/>
        </patternFill>
      </fill>
    </dxf>
    <dxf>
      <fill>
        <patternFill>
          <bgColor rgb="FFFFFFCC"/>
        </patternFill>
      </fill>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numFmt numFmtId="164" formatCode="mm/dd/yyyy"/>
      <fill>
        <patternFill patternType="none">
          <fgColor indexed="64"/>
          <bgColor indexed="65"/>
        </patternFill>
      </fill>
      <alignment horizontal="left" vertical="bottom" textRotation="0" wrapText="0" indent="0" justifyLastLine="0" shrinkToFit="0" readingOrder="0"/>
    </dxf>
    <dxf>
      <numFmt numFmtId="19" formatCode="m/d/yy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9"/>
        <color theme="1" tint="0.499984740745262"/>
        <name val="Century Gothic"/>
        <scheme val="major"/>
      </font>
      <numFmt numFmtId="19" formatCode="m/d/yyyy"/>
      <fill>
        <patternFill patternType="none">
          <fgColor indexed="64"/>
          <bgColor indexed="65"/>
        </patternFill>
      </fill>
      <alignment horizontal="left" vertical="bottom" textRotation="0" wrapText="0" indent="0" justifyLastLine="0" shrinkToFit="0" readingOrder="0"/>
    </dxf>
    <dxf>
      <numFmt numFmtId="164" formatCode="mm/dd/yyyy"/>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9"/>
        <name val="Century Gothic"/>
      </font>
      <alignment horizontal="general" vertical="center" textRotation="0" wrapText="1" indent="0" justifyLastLine="0" shrinkToFit="0" readingOrder="0"/>
    </dxf>
    <dxf>
      <font>
        <sz val="8"/>
        <color auto="1"/>
      </font>
      <fill>
        <patternFill patternType="none">
          <fgColor indexed="64"/>
          <bgColor indexed="65"/>
        </patternFill>
      </fill>
      <alignment horizontal="general"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vertical/>
        <horizontal/>
      </border>
    </dxf>
    <dxf>
      <font>
        <b val="0"/>
        <i val="0"/>
        <strike val="0"/>
        <condense val="0"/>
        <extend val="0"/>
        <outline val="0"/>
        <shadow val="0"/>
        <u val="none"/>
        <vertAlign val="baseline"/>
        <sz val="9"/>
        <color auto="1"/>
        <name val="Century Gothic"/>
        <scheme val="major"/>
      </font>
      <fill>
        <patternFill patternType="none">
          <fgColor indexed="64"/>
          <bgColor indexed="65"/>
        </patternFill>
      </fill>
      <alignment horizontal="left"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border>
    </dxf>
    <dxf>
      <font>
        <b val="0"/>
        <i val="0"/>
        <strike val="0"/>
        <condense val="0"/>
        <extend val="0"/>
        <outline val="0"/>
        <shadow val="0"/>
        <u val="none"/>
        <vertAlign val="baseline"/>
        <sz val="9"/>
        <color auto="1"/>
        <name val="Century Gothic"/>
        <scheme val="maj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border>
    </dxf>
    <dxf>
      <font>
        <b val="0"/>
        <i val="0"/>
        <strike val="0"/>
        <condense val="0"/>
        <extend val="0"/>
        <outline val="0"/>
        <shadow val="0"/>
        <u val="none"/>
        <vertAlign val="baseline"/>
        <sz val="9"/>
        <color auto="1"/>
        <name val="Century Gothic"/>
        <scheme val="maj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border>
    </dxf>
    <dxf>
      <font>
        <b val="0"/>
        <i val="0"/>
        <strike val="0"/>
        <condense val="0"/>
        <extend val="0"/>
        <outline val="0"/>
        <shadow val="0"/>
        <u val="none"/>
        <vertAlign val="baseline"/>
        <sz val="9"/>
        <color auto="1"/>
        <name val="Century Gothic"/>
        <scheme val="maj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border>
    </dxf>
    <dxf>
      <font>
        <b val="0"/>
        <i val="0"/>
        <strike val="0"/>
        <condense val="0"/>
        <extend val="0"/>
        <outline val="0"/>
        <shadow val="0"/>
        <u val="none"/>
        <vertAlign val="baseline"/>
        <sz val="9"/>
        <color auto="1"/>
        <name val="Century Gothic"/>
        <scheme val="major"/>
      </font>
      <fill>
        <patternFill patternType="none">
          <fgColor indexed="64"/>
          <bgColor indexed="65"/>
        </patternFill>
      </fill>
      <alignment horizontal="center" vertical="center" textRotation="0" wrapText="0" indent="0" justifyLastLine="0" shrinkToFit="0" readingOrder="0"/>
      <border outline="0">
        <right style="thin">
          <color theme="0" tint="-0.249977111117893"/>
        </right>
      </border>
    </dxf>
    <dxf>
      <alignment horizontal="general" textRotation="0" wrapText="0" indent="0" justifyLastLine="0" shrinkToFit="0" readingOrder="0"/>
    </dxf>
    <dxf>
      <fill>
        <patternFill patternType="solid">
          <fgColor rgb="FFFFFFCC"/>
          <bgColor rgb="FF000000"/>
        </patternFill>
      </fill>
    </dxf>
    <dxf>
      <fill>
        <patternFill patternType="solid">
          <fgColor rgb="FFF7C6B7"/>
          <bgColor rgb="FF000000"/>
        </patternFill>
      </fill>
    </dxf>
    <dxf>
      <font>
        <b val="0"/>
        <i val="0"/>
        <strike val="0"/>
        <condense val="0"/>
        <extend val="0"/>
        <outline val="0"/>
        <shadow val="0"/>
        <u val="none"/>
        <vertAlign val="baseline"/>
        <sz val="9"/>
        <color theme="1" tint="0.499984740745262"/>
        <name val="Century Gothic"/>
        <scheme val="major"/>
      </font>
      <fill>
        <patternFill patternType="none">
          <fgColor indexed="64"/>
          <bgColor auto="1"/>
        </patternFill>
      </fill>
    </dxf>
    <dxf>
      <font>
        <b val="0"/>
        <i val="0"/>
        <strike val="0"/>
        <condense val="0"/>
        <extend val="0"/>
        <outline val="0"/>
        <shadow val="0"/>
        <u val="none"/>
        <vertAlign val="baseline"/>
        <sz val="9"/>
        <color theme="1" tint="0.499984740745262"/>
        <name val="Century Gothic"/>
        <scheme val="major"/>
      </font>
      <fill>
        <patternFill patternType="none">
          <fgColor indexed="64"/>
          <bgColor auto="1"/>
        </patternFill>
      </fill>
    </dxf>
    <dxf>
      <font>
        <b val="0"/>
        <i val="0"/>
        <strike val="0"/>
        <condense val="0"/>
        <extend val="0"/>
        <outline val="0"/>
        <shadow val="0"/>
        <u val="none"/>
        <vertAlign val="baseline"/>
        <sz val="9"/>
        <color theme="1" tint="0.499984740745262"/>
        <name val="Century Gothic"/>
        <scheme val="major"/>
      </font>
      <fill>
        <patternFill patternType="none">
          <fgColor indexed="64"/>
          <bgColor auto="1"/>
        </patternFill>
      </fill>
    </dxf>
    <dxf>
      <font>
        <b val="0"/>
        <i val="0"/>
        <strike val="0"/>
        <condense val="0"/>
        <extend val="0"/>
        <outline val="0"/>
        <shadow val="0"/>
        <u val="none"/>
        <vertAlign val="baseline"/>
        <sz val="9"/>
        <color theme="1" tint="0.499984740745262"/>
        <name val="Century Gothic"/>
        <scheme val="major"/>
      </font>
      <numFmt numFmtId="19" formatCode="m/d/yyyy"/>
      <fill>
        <patternFill patternType="none">
          <fgColor indexed="64"/>
          <bgColor auto="1"/>
        </patternFill>
      </fill>
      <border>
        <left style="thin">
          <color theme="0" tint="-0.249977111117893"/>
        </left>
        <right style="thin">
          <color theme="0" tint="-0.249977111117893"/>
        </right>
      </border>
    </dxf>
    <dxf>
      <font>
        <b val="0"/>
        <i val="0"/>
        <strike val="0"/>
        <condense val="0"/>
        <extend val="0"/>
        <outline val="0"/>
        <shadow val="0"/>
        <u val="none"/>
        <vertAlign val="baseline"/>
        <sz val="9"/>
        <color theme="1" tint="0.499984740745262"/>
        <name val="Century Gothic"/>
        <scheme val="major"/>
      </font>
      <fill>
        <patternFill patternType="solid">
          <fgColor indexed="64"/>
          <bgColor theme="9" tint="0.79998168889431442"/>
        </patternFill>
      </fill>
      <border outline="0">
        <left style="thin">
          <color theme="0" tint="-0.249977111117893"/>
        </left>
      </border>
    </dxf>
    <dxf>
      <font>
        <b val="0"/>
        <i val="0"/>
        <strike val="0"/>
        <condense val="0"/>
        <extend val="0"/>
        <outline val="0"/>
        <shadow val="0"/>
        <u val="none"/>
        <vertAlign val="baseline"/>
        <sz val="9"/>
        <color auto="1"/>
        <name val="Calibri"/>
        <scheme val="none"/>
      </font>
      <numFmt numFmtId="19" formatCode="m/d/yyyy"/>
      <fill>
        <patternFill patternType="solid">
          <fgColor indexed="64"/>
          <bgColor theme="9" tint="0.79998168889431442"/>
        </patternFill>
      </fill>
      <alignment horizontal="lef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tint="0.499984740745262"/>
        <name val="Century Gothic"/>
        <scheme val="major"/>
      </font>
      <fill>
        <patternFill patternType="solid">
          <fgColor indexed="64"/>
          <bgColor theme="9" tint="0.79998168889431442"/>
        </patternFill>
      </fill>
      <border outline="0">
        <right style="thin">
          <color theme="0" tint="-0.249977111117893"/>
        </right>
      </border>
    </dxf>
    <dxf>
      <font>
        <b val="0"/>
        <i val="0"/>
        <strike val="0"/>
        <condense val="0"/>
        <extend val="0"/>
        <outline val="0"/>
        <shadow val="0"/>
        <u val="none"/>
        <vertAlign val="baseline"/>
        <sz val="9"/>
        <color theme="1" tint="0.499984740745262"/>
        <name val="Century Gothic"/>
        <scheme val="major"/>
      </font>
      <numFmt numFmtId="19" formatCode="m/d/yyyy"/>
      <fill>
        <patternFill patternType="none">
          <fgColor indexed="64"/>
          <bgColor auto="1"/>
        </patternFill>
      </fill>
      <alignment horizontal="left" vertical="bottom" textRotation="0" wrapText="0" indent="0" justifyLastLine="0" shrinkToFit="0" readingOrder="0"/>
      <border>
        <left style="thin">
          <color theme="0" tint="-0.249977111117893"/>
        </left>
        <right style="thin">
          <color theme="0" tint="-0.249977111117893"/>
        </right>
      </border>
    </dxf>
    <dxf>
      <font>
        <b val="0"/>
        <i val="0"/>
        <strike val="0"/>
        <condense val="0"/>
        <extend val="0"/>
        <outline val="0"/>
        <shadow val="0"/>
        <u val="none"/>
        <vertAlign val="baseline"/>
        <sz val="9"/>
        <color auto="1"/>
        <name val="Calibri"/>
        <scheme val="none"/>
      </font>
      <numFmt numFmtId="19" formatCode="m/d/yyyy"/>
      <fill>
        <patternFill patternType="solid">
          <fgColor indexed="64"/>
          <bgColor theme="9" tint="0.79998168889431442"/>
        </patternFill>
      </fill>
      <alignment horizontal="lef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auto="1"/>
        <name val="Calibri"/>
        <scheme val="none"/>
      </font>
      <numFmt numFmtId="19" formatCode="m/d/yyyy"/>
      <fill>
        <patternFill patternType="solid">
          <fgColor indexed="64"/>
          <bgColor theme="9" tint="0.79998168889431442"/>
        </patternFill>
      </fill>
      <alignment horizontal="lef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tint="0.499984740745262"/>
        <name val="Century Gothic"/>
        <scheme val="major"/>
      </font>
      <fill>
        <patternFill patternType="solid">
          <fgColor indexed="64"/>
          <bgColor theme="9" tint="0.79998168889431442"/>
        </patternFill>
      </fill>
      <border outline="0">
        <left style="thin">
          <color theme="0" tint="-0.249977111117893"/>
        </left>
      </border>
    </dxf>
    <dxf>
      <font>
        <b val="0"/>
        <i val="0"/>
        <strike val="0"/>
        <condense val="0"/>
        <extend val="0"/>
        <outline val="0"/>
        <shadow val="0"/>
        <u val="none"/>
        <vertAlign val="baseline"/>
        <sz val="9"/>
        <color auto="1"/>
        <name val="Calibri"/>
        <scheme val="none"/>
      </font>
      <numFmt numFmtId="19" formatCode="m/d/yyyy"/>
      <fill>
        <patternFill patternType="solid">
          <fgColor indexed="64"/>
          <bgColor theme="9" tint="0.79998168889431442"/>
        </patternFill>
      </fill>
      <alignment horizontal="lef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tint="0.499984740745262"/>
        <name val="Century Gothic"/>
        <scheme val="major"/>
      </font>
      <fill>
        <patternFill patternType="solid">
          <fgColor indexed="64"/>
          <bgColor theme="9" tint="0.79998168889431442"/>
        </patternFill>
      </fill>
      <border outline="0">
        <right style="thin">
          <color theme="0" tint="-0.249977111117893"/>
        </right>
      </border>
    </dxf>
    <dxf>
      <font>
        <b val="0"/>
        <i val="0"/>
        <strike val="0"/>
        <condense val="0"/>
        <extend val="0"/>
        <outline val="0"/>
        <shadow val="0"/>
        <u val="none"/>
        <vertAlign val="baseline"/>
        <sz val="9"/>
        <color auto="1"/>
        <name val="Calibri"/>
        <scheme val="none"/>
      </font>
      <numFmt numFmtId="19" formatCode="m/d/yyyy"/>
      <fill>
        <patternFill patternType="solid">
          <fgColor indexed="64"/>
          <bgColor theme="8" tint="0.79998168889431442"/>
        </patternFill>
      </fill>
      <alignment horizontal="lef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auto="1"/>
        <name val="Calibri"/>
        <scheme val="none"/>
      </font>
      <numFmt numFmtId="19" formatCode="m/d/yyyy"/>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auto="1"/>
        <name val="Calibri"/>
        <scheme val="none"/>
      </font>
      <numFmt numFmtId="19" formatCode="m/d/yyyy"/>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theme="1" tint="0.499984740745262"/>
        <name val="Century Gothic"/>
        <scheme val="major"/>
      </font>
      <fill>
        <patternFill patternType="solid">
          <fgColor indexed="64"/>
          <bgColor theme="8" tint="0.79998168889431442"/>
        </patternFill>
      </fill>
      <border outline="0">
        <right style="thin">
          <color theme="0" tint="-0.249977111117893"/>
        </right>
      </border>
    </dxf>
    <dxf>
      <font>
        <b val="0"/>
        <i val="0"/>
        <strike val="0"/>
        <condense val="0"/>
        <extend val="0"/>
        <outline val="0"/>
        <shadow val="0"/>
        <u val="none"/>
        <vertAlign val="baseline"/>
        <sz val="9"/>
        <color auto="1"/>
        <name val="Calibri"/>
        <scheme val="none"/>
      </font>
      <numFmt numFmtId="19" formatCode="m/d/yyyy"/>
      <fill>
        <patternFill patternType="none">
          <fgColor indexed="64"/>
          <bgColor indexed="65"/>
        </patternFill>
      </fill>
      <alignment horizontal="lef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auto="1"/>
        <name val="Calibri"/>
        <scheme val="none"/>
      </font>
      <numFmt numFmtId="19" formatCode="m/d/yyyy"/>
      <fill>
        <patternFill patternType="solid">
          <fgColor indexed="64"/>
          <bgColor theme="8" tint="0.79998168889431442"/>
        </patternFill>
      </fill>
      <alignment horizontal="general"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auto="1"/>
        <name val="Calibri"/>
        <scheme val="none"/>
      </font>
      <numFmt numFmtId="19" formatCode="m/d/yyyy"/>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auto="1"/>
        <name val="Calibri"/>
        <scheme val="none"/>
      </font>
      <numFmt numFmtId="19" formatCode="m/d/yyyy"/>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theme="1" tint="0.499984740745262"/>
        <name val="Century Gothic"/>
        <scheme val="major"/>
      </font>
      <fill>
        <patternFill patternType="solid">
          <fgColor indexed="64"/>
          <bgColor theme="8" tint="0.79998168889431442"/>
        </patternFill>
      </fill>
      <border outline="0">
        <left style="thin">
          <color theme="0" tint="-0.249977111117893"/>
        </left>
        <right style="thin">
          <color theme="0" tint="-0.249977111117893"/>
        </right>
      </border>
    </dxf>
    <dxf>
      <font>
        <b val="0"/>
        <i val="0"/>
        <strike val="0"/>
        <condense val="0"/>
        <extend val="0"/>
        <outline val="0"/>
        <shadow val="0"/>
        <u val="none"/>
        <vertAlign val="baseline"/>
        <sz val="9"/>
        <color auto="1"/>
        <name val="Calibri"/>
        <scheme val="none"/>
      </font>
      <numFmt numFmtId="19" formatCode="m/d/yyyy"/>
      <fill>
        <patternFill patternType="none">
          <fgColor indexed="64"/>
          <bgColor auto="1"/>
        </patternFill>
      </fill>
      <alignment horizontal="general"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auto="1"/>
        <name val="Calibri"/>
        <scheme val="none"/>
      </font>
      <numFmt numFmtId="19" formatCode="m/d/yyyy"/>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auto="1"/>
        <name val="Calibri"/>
        <scheme val="none"/>
      </font>
      <numFmt numFmtId="19" formatCode="m/d/yyyy"/>
      <fill>
        <patternFill patternType="none">
          <fgColor indexed="64"/>
          <bgColor auto="1"/>
        </patternFill>
      </fill>
      <alignment horizontal="general"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auto="1"/>
        <name val="Calibri"/>
        <scheme val="none"/>
      </font>
      <numFmt numFmtId="19" formatCode="m/d/yyyy"/>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theme="1" tint="0.499984740745262"/>
        <name val="Century Gothic"/>
        <scheme val="major"/>
      </font>
      <numFmt numFmtId="19" formatCode="m/d/yyyy"/>
      <fill>
        <patternFill patternType="none">
          <fgColor indexed="64"/>
          <bgColor auto="1"/>
        </patternFill>
      </fill>
      <alignment horizontal="left" vertical="bottom" textRotation="0" wrapText="0" indent="0" justifyLastLine="0" shrinkToFit="0" readingOrder="0"/>
      <border>
        <left style="thin">
          <color theme="0" tint="-0.249977111117893"/>
        </left>
        <right style="thin">
          <color theme="0" tint="-0.249977111117893"/>
        </right>
      </border>
    </dxf>
    <dxf>
      <font>
        <b val="0"/>
        <i val="0"/>
        <strike val="0"/>
        <condense val="0"/>
        <extend val="0"/>
        <outline val="0"/>
        <shadow val="0"/>
        <u val="none"/>
        <vertAlign val="baseline"/>
        <sz val="9"/>
        <color auto="1"/>
        <name val="Calibri"/>
        <scheme val="none"/>
      </font>
      <numFmt numFmtId="19" formatCode="m/d/yyyy"/>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auto="1"/>
        <name val="Century Gothic"/>
        <scheme val="major"/>
      </font>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auto="1"/>
        <name val="Century Gothic"/>
        <scheme val="maj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auto="1"/>
        <name val="Century Gothic"/>
        <scheme val="major"/>
      </font>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auto="1"/>
        <name val="Century Gothic"/>
        <scheme val="major"/>
      </font>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auto="1"/>
        <name val="Century Gothic"/>
        <scheme val="major"/>
      </font>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auto="1"/>
        <name val="Century Gothic"/>
        <scheme val="major"/>
      </font>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auto="1"/>
        <name val="Century Gothic"/>
        <scheme val="major"/>
      </font>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auto="1"/>
        <name val="Century Gothic"/>
        <scheme val="major"/>
      </font>
      <fill>
        <patternFill patternType="solid">
          <fgColor indexed="64"/>
          <bgColor theme="5" tint="0.79998168889431442"/>
        </patternFill>
      </fill>
      <alignment horizontal="general"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auto="1"/>
        <name val="Century Gothic"/>
        <scheme val="maj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164" formatCode="mm/dd/yyyy"/>
      <fill>
        <patternFill patternType="solid">
          <fgColor indexed="64"/>
          <bgColor rgb="FFFFFFCC"/>
        </patternFill>
      </fill>
      <alignment horizontal="left" vertical="bottom" textRotation="0" wrapText="1" indent="0" justifyLastLine="0" shrinkToFit="0" readingOrder="0"/>
    </dxf>
    <dxf>
      <font>
        <strike val="0"/>
        <outline val="0"/>
        <shadow val="0"/>
        <u val="none"/>
        <vertAlign val="baseline"/>
        <sz val="8"/>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fill>
        <patternFill patternType="none">
          <fgColor indexed="64"/>
          <bgColor auto="1"/>
        </patternFill>
      </fill>
    </dxf>
    <dxf>
      <font>
        <b val="0"/>
        <i val="0"/>
        <strike val="0"/>
        <condense val="0"/>
        <extend val="0"/>
        <outline val="0"/>
        <shadow val="0"/>
        <u val="none"/>
        <vertAlign val="baseline"/>
        <sz val="9"/>
        <color theme="1" tint="0.499984740745262"/>
        <name val="Century Gothic"/>
        <scheme val="major"/>
      </font>
      <numFmt numFmtId="19" formatCode="m/d/yyyy"/>
    </dxf>
    <dxf>
      <font>
        <b val="0"/>
        <i val="0"/>
        <strike val="0"/>
        <condense val="0"/>
        <extend val="0"/>
        <outline val="0"/>
        <shadow val="0"/>
        <u val="none"/>
        <vertAlign val="baseline"/>
        <sz val="9"/>
        <color theme="1" tint="0.499984740745262"/>
        <name val="Century Gothic"/>
        <scheme val="major"/>
      </font>
      <fill>
        <patternFill patternType="solid">
          <fgColor indexed="64"/>
          <bgColor theme="7" tint="0.79998168889431442"/>
        </patternFill>
      </fill>
    </dxf>
    <dxf>
      <font>
        <b val="0"/>
        <i val="0"/>
        <strike val="0"/>
        <condense val="0"/>
        <extend val="0"/>
        <outline val="0"/>
        <shadow val="0"/>
        <u val="none"/>
        <vertAlign val="baseline"/>
        <sz val="9"/>
        <color theme="1" tint="0.499984740745262"/>
        <name val="Century Gothic"/>
        <scheme val="major"/>
      </font>
      <fill>
        <patternFill patternType="solid">
          <fgColor indexed="64"/>
          <bgColor theme="7" tint="0.79998168889431442"/>
        </patternFill>
      </fill>
    </dxf>
    <dxf>
      <font>
        <b val="0"/>
        <i val="0"/>
        <strike val="0"/>
        <condense val="0"/>
        <extend val="0"/>
        <outline val="0"/>
        <shadow val="0"/>
        <u val="none"/>
        <vertAlign val="baseline"/>
        <sz val="9"/>
        <color theme="1" tint="0.499984740745262"/>
        <name val="Century Gothic"/>
        <scheme val="major"/>
      </font>
      <fill>
        <patternFill patternType="solid">
          <fgColor indexed="64"/>
          <bgColor theme="7" tint="0.79998168889431442"/>
        </patternFill>
      </fill>
    </dxf>
    <dxf>
      <font>
        <b val="0"/>
        <i val="0"/>
        <strike val="0"/>
        <condense val="0"/>
        <extend val="0"/>
        <outline val="0"/>
        <shadow val="0"/>
        <u val="none"/>
        <vertAlign val="baseline"/>
        <sz val="9"/>
        <color theme="1" tint="0.499984740745262"/>
        <name val="Century Gothic"/>
        <scheme val="major"/>
      </font>
      <fill>
        <patternFill patternType="solid">
          <fgColor indexed="64"/>
          <bgColor theme="8" tint="0.79998168889431442"/>
        </patternFill>
      </fill>
    </dxf>
    <dxf>
      <font>
        <b val="0"/>
        <i val="0"/>
        <strike val="0"/>
        <condense val="0"/>
        <extend val="0"/>
        <outline val="0"/>
        <shadow val="0"/>
        <u val="none"/>
        <vertAlign val="baseline"/>
        <sz val="9"/>
        <color theme="1" tint="0.499984740745262"/>
        <name val="Century Gothic"/>
        <scheme val="major"/>
      </font>
      <numFmt numFmtId="19" formatCode="m/d/yyyy"/>
    </dxf>
    <dxf>
      <font>
        <b val="0"/>
        <i val="0"/>
        <strike val="0"/>
        <condense val="0"/>
        <extend val="0"/>
        <outline val="0"/>
        <shadow val="0"/>
        <u val="none"/>
        <vertAlign val="baseline"/>
        <sz val="9"/>
        <color theme="1" tint="0.499984740745262"/>
        <name val="Century Gothic"/>
        <scheme val="major"/>
      </font>
      <fill>
        <patternFill patternType="solid">
          <fgColor indexed="64"/>
          <bgColor theme="8" tint="0.79998168889431442"/>
        </patternFill>
      </fill>
    </dxf>
    <dxf>
      <font>
        <b val="0"/>
        <i val="0"/>
        <strike val="0"/>
        <condense val="0"/>
        <extend val="0"/>
        <outline val="0"/>
        <shadow val="0"/>
        <u val="none"/>
        <vertAlign val="baseline"/>
        <sz val="9"/>
        <color theme="1" tint="0.499984740745262"/>
        <name val="Century Gothic"/>
        <scheme val="major"/>
      </font>
      <numFmt numFmtId="19" formatCode="m/d/yyyy"/>
    </dxf>
    <dxf>
      <font>
        <b val="0"/>
        <i val="0"/>
        <strike val="0"/>
        <condense val="0"/>
        <extend val="0"/>
        <outline val="0"/>
        <shadow val="0"/>
        <u val="none"/>
        <vertAlign val="baseline"/>
        <sz val="9"/>
        <color theme="1" tint="0.499984740745262"/>
        <name val="Century Gothic"/>
        <scheme val="major"/>
      </font>
      <fill>
        <patternFill patternType="solid">
          <fgColor indexed="64"/>
          <bgColor theme="8" tint="0.79998168889431442"/>
        </patternFill>
      </fill>
    </dxf>
    <dxf>
      <font>
        <b val="0"/>
        <i val="0"/>
        <strike val="0"/>
        <condense val="0"/>
        <extend val="0"/>
        <outline val="0"/>
        <shadow val="0"/>
        <u val="none"/>
        <vertAlign val="baseline"/>
        <sz val="9"/>
        <color theme="1" tint="0.499984740745262"/>
        <name val="Century Gothic"/>
        <scheme val="major"/>
      </font>
      <numFmt numFmtId="19" formatCode="m/d/yyyy"/>
    </dxf>
    <dxf>
      <font>
        <b val="0"/>
        <i val="0"/>
        <strike val="0"/>
        <condense val="0"/>
        <extend val="0"/>
        <outline val="0"/>
        <shadow val="0"/>
        <u val="none"/>
        <vertAlign val="baseline"/>
        <sz val="9"/>
        <color theme="1" tint="0.499984740745262"/>
        <name val="Century Gothic"/>
        <scheme val="major"/>
      </font>
      <fill>
        <patternFill patternType="solid">
          <fgColor indexed="64"/>
          <bgColor theme="8" tint="0.79998168889431442"/>
        </patternFill>
      </fill>
    </dxf>
    <dxf>
      <font>
        <b val="0"/>
        <i val="0"/>
        <strike val="0"/>
        <condense val="0"/>
        <extend val="0"/>
        <outline val="0"/>
        <shadow val="0"/>
        <u val="none"/>
        <vertAlign val="baseline"/>
        <sz val="9"/>
        <color theme="1" tint="0.499984740745262"/>
        <name val="Century Gothic"/>
        <scheme val="major"/>
      </font>
      <fill>
        <patternFill patternType="solid">
          <fgColor indexed="64"/>
          <bgColor theme="8" tint="0.79998168889431442"/>
        </patternFill>
      </fill>
    </dxf>
    <dxf>
      <font>
        <b val="0"/>
        <i val="0"/>
        <strike val="0"/>
        <condense val="0"/>
        <extend val="0"/>
        <outline val="0"/>
        <shadow val="0"/>
        <u val="none"/>
        <vertAlign val="baseline"/>
        <sz val="9"/>
        <color theme="1" tint="0.499984740745262"/>
        <name val="Century Gothic"/>
        <scheme val="major"/>
      </font>
      <numFmt numFmtId="19" formatCode="m/d/yy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9"/>
        <color theme="1" tint="0.499984740745262"/>
        <name val="Century Gothic"/>
        <scheme val="major"/>
      </font>
      <fill>
        <patternFill patternType="solid">
          <fgColor indexed="64"/>
          <bgColor theme="8" tint="0.79998168889431442"/>
        </patternFill>
      </fill>
    </dxf>
    <dxf>
      <font>
        <b val="0"/>
        <i val="0"/>
        <strike val="0"/>
        <condense val="0"/>
        <extend val="0"/>
        <outline val="0"/>
        <shadow val="0"/>
        <u val="none"/>
        <vertAlign val="baseline"/>
        <sz val="9"/>
        <color theme="1" tint="0.499984740745262"/>
        <name val="Century Gothic"/>
        <scheme val="major"/>
      </font>
      <fill>
        <patternFill patternType="solid">
          <fgColor indexed="64"/>
          <bgColor theme="8" tint="0.79998168889431442"/>
        </patternFill>
      </fill>
    </dxf>
    <dxf>
      <font>
        <b val="0"/>
        <i val="0"/>
        <strike val="0"/>
        <condense val="0"/>
        <extend val="0"/>
        <outline val="0"/>
        <shadow val="0"/>
        <u val="none"/>
        <vertAlign val="baseline"/>
        <sz val="9"/>
        <color theme="1" tint="0.499984740745262"/>
        <name val="Century Gothic"/>
        <scheme val="major"/>
      </font>
      <numFmt numFmtId="19" formatCode="m/d/yyyy"/>
    </dxf>
    <dxf>
      <font>
        <b val="0"/>
        <i val="0"/>
        <strike val="0"/>
        <condense val="0"/>
        <extend val="0"/>
        <outline val="0"/>
        <shadow val="0"/>
        <u val="none"/>
        <vertAlign val="baseline"/>
        <sz val="9"/>
        <color theme="1" tint="0.499984740745262"/>
        <name val="Century Gothic"/>
        <scheme val="major"/>
      </font>
      <fill>
        <patternFill patternType="solid">
          <fgColor indexed="64"/>
          <bgColor rgb="FFFFFF99"/>
        </patternFill>
      </fill>
    </dxf>
    <dxf>
      <font>
        <b val="0"/>
        <i val="0"/>
        <strike val="0"/>
        <condense val="0"/>
        <extend val="0"/>
        <outline val="0"/>
        <shadow val="0"/>
        <u val="none"/>
        <vertAlign val="baseline"/>
        <sz val="9"/>
        <color theme="1" tint="0.499984740745262"/>
        <name val="Century Gothic"/>
        <scheme val="major"/>
      </font>
      <fill>
        <patternFill patternType="solid">
          <fgColor indexed="64"/>
          <bgColor rgb="FFFFFF99"/>
        </patternFill>
      </fill>
    </dxf>
    <dxf>
      <font>
        <b val="0"/>
        <i val="0"/>
        <strike val="0"/>
        <condense val="0"/>
        <extend val="0"/>
        <outline val="0"/>
        <shadow val="0"/>
        <u val="none"/>
        <vertAlign val="baseline"/>
        <sz val="9"/>
        <color theme="1" tint="0.499984740745262"/>
        <name val="Century Gothic"/>
        <scheme val="major"/>
      </font>
      <fill>
        <patternFill patternType="solid">
          <fgColor indexed="64"/>
          <bgColor rgb="FFFFFF99"/>
        </patternFill>
      </fill>
    </dxf>
    <dxf>
      <font>
        <b val="0"/>
        <i val="0"/>
        <strike val="0"/>
        <condense val="0"/>
        <extend val="0"/>
        <outline val="0"/>
        <shadow val="0"/>
        <u val="none"/>
        <vertAlign val="baseline"/>
        <sz val="9"/>
        <color theme="1" tint="0.499984740745262"/>
        <name val="Century Gothic"/>
        <scheme val="major"/>
      </font>
      <fill>
        <patternFill patternType="solid">
          <fgColor indexed="64"/>
          <bgColor rgb="FFFFFF99"/>
        </patternFill>
      </fill>
    </dxf>
    <dxf>
      <font>
        <b val="0"/>
        <i val="0"/>
        <strike val="0"/>
        <condense val="0"/>
        <extend val="0"/>
        <outline val="0"/>
        <shadow val="0"/>
        <u val="none"/>
        <vertAlign val="baseline"/>
        <sz val="9"/>
        <color auto="1"/>
        <name val="Calibri"/>
        <scheme val="none"/>
      </font>
      <numFmt numFmtId="19" formatCode="m/d/yyyy"/>
      <fill>
        <patternFill patternType="none">
          <fgColor indexed="64"/>
          <bgColor rgb="FFFFFF99"/>
        </patternFill>
      </fill>
      <alignment horizontal="general"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theme="1" tint="0.499984740745262"/>
        <name val="Century Gothic"/>
        <scheme val="major"/>
      </font>
      <numFmt numFmtId="19" formatCode="m/d/yyyy"/>
      <fill>
        <patternFill patternType="none">
          <fgColor indexed="64"/>
          <bgColor auto="1"/>
        </patternFill>
      </fill>
      <alignment horizontal="left" vertical="bottom" textRotation="0" wrapText="0" indent="0" justifyLastLine="0" shrinkToFit="0" readingOrder="0"/>
    </dxf>
    <dxf>
      <numFmt numFmtId="19" formatCode="m/d/yyyy"/>
      <fill>
        <patternFill patternType="solid">
          <fgColor indexed="64"/>
          <bgColor rgb="FFFFFF99"/>
        </patternFill>
      </fill>
      <alignment horizontal="left" vertical="bottom" textRotation="0" wrapText="0" indent="0" justifyLastLine="0" shrinkToFit="0" readingOrder="0"/>
    </dxf>
    <dxf>
      <font>
        <b val="0"/>
        <i val="0"/>
        <strike val="0"/>
        <condense val="0"/>
        <extend val="0"/>
        <outline val="0"/>
        <shadow val="0"/>
        <u val="none"/>
        <vertAlign val="baseline"/>
        <sz val="9"/>
        <color theme="1" tint="0.499984740745262"/>
        <name val="Century Gothic"/>
        <scheme val="major"/>
      </font>
      <numFmt numFmtId="19" formatCode="m/d/yy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9"/>
        <color theme="1" tint="0.499984740745262"/>
        <name val="Century Gothic"/>
        <scheme val="major"/>
      </font>
      <numFmt numFmtId="19" formatCode="m/d/yyyy"/>
      <fill>
        <patternFill patternType="solid">
          <fgColor indexed="64"/>
          <bgColor rgb="FFFFFF00"/>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Century Gothic"/>
        <scheme val="maj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auto="1"/>
        <name val="Century Gothic"/>
        <scheme val="maj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164" formatCode="mm/dd/yyyy"/>
      <fill>
        <patternFill patternType="solid">
          <fgColor indexed="64"/>
          <bgColor rgb="FFFFFFCC"/>
        </patternFill>
      </fill>
      <alignment horizontal="left" vertical="bottom" textRotation="0" wrapText="1" indent="0" justifyLastLine="0" shrinkToFit="0" readingOrder="0"/>
    </dxf>
    <dxf>
      <font>
        <strike val="0"/>
        <outline val="0"/>
        <shadow val="0"/>
        <u val="none"/>
        <vertAlign val="baseline"/>
        <sz val="8"/>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dxf>
    <dxf>
      <font>
        <b val="0"/>
        <i val="0"/>
        <strike val="0"/>
        <condense val="0"/>
        <extend val="0"/>
        <outline val="0"/>
        <shadow val="0"/>
        <u val="none"/>
        <vertAlign val="baseline"/>
        <sz val="9"/>
        <color theme="1" tint="0.499984740745262"/>
        <name val="Century Gothic"/>
        <scheme val="major"/>
      </font>
      <fill>
        <patternFill patternType="solid">
          <fgColor indexed="64"/>
          <bgColor theme="3" tint="0.79998168889431442"/>
        </patternFill>
      </fill>
    </dxf>
    <dxf>
      <font>
        <b val="0"/>
        <i val="0"/>
        <strike val="0"/>
        <condense val="0"/>
        <extend val="0"/>
        <outline val="0"/>
        <shadow val="0"/>
        <u val="none"/>
        <vertAlign val="baseline"/>
        <sz val="9"/>
        <color theme="1" tint="0.499984740745262"/>
        <name val="Century Gothic"/>
        <scheme val="major"/>
      </font>
      <numFmt numFmtId="19" formatCode="m/d/yyyy"/>
    </dxf>
    <dxf>
      <font>
        <b val="0"/>
        <i val="0"/>
        <strike val="0"/>
        <condense val="0"/>
        <extend val="0"/>
        <outline val="0"/>
        <shadow val="0"/>
        <u val="none"/>
        <vertAlign val="baseline"/>
        <sz val="9"/>
        <color theme="1" tint="0.499984740745262"/>
        <name val="Century Gothic"/>
        <scheme val="major"/>
      </font>
      <fill>
        <patternFill patternType="solid">
          <fgColor indexed="64"/>
          <bgColor theme="7" tint="0.79998168889431442"/>
        </patternFill>
      </fill>
    </dxf>
    <dxf>
      <font>
        <b val="0"/>
        <i val="0"/>
        <strike val="0"/>
        <condense val="0"/>
        <extend val="0"/>
        <outline val="0"/>
        <shadow val="0"/>
        <u val="none"/>
        <vertAlign val="baseline"/>
        <sz val="9"/>
        <color theme="1" tint="0.499984740745262"/>
        <name val="Century Gothic"/>
        <scheme val="major"/>
      </font>
      <fill>
        <patternFill patternType="solid">
          <fgColor indexed="64"/>
          <bgColor theme="7" tint="0.79998168889431442"/>
        </patternFill>
      </fill>
    </dxf>
    <dxf>
      <font>
        <b val="0"/>
        <i val="0"/>
        <strike val="0"/>
        <condense val="0"/>
        <extend val="0"/>
        <outline val="0"/>
        <shadow val="0"/>
        <u val="none"/>
        <vertAlign val="baseline"/>
        <sz val="9"/>
        <color theme="1" tint="0.499984740745262"/>
        <name val="Century Gothic"/>
        <scheme val="major"/>
      </font>
      <fill>
        <patternFill patternType="solid">
          <fgColor indexed="64"/>
          <bgColor theme="7" tint="0.79998168889431442"/>
        </patternFill>
      </fill>
    </dxf>
    <dxf>
      <font>
        <b val="0"/>
        <i val="0"/>
        <strike val="0"/>
        <condense val="0"/>
        <extend val="0"/>
        <outline val="0"/>
        <shadow val="0"/>
        <u val="none"/>
        <vertAlign val="baseline"/>
        <sz val="9"/>
        <color theme="1" tint="0.499984740745262"/>
        <name val="Century Gothic"/>
        <scheme val="major"/>
      </font>
      <fill>
        <patternFill patternType="solid">
          <fgColor indexed="64"/>
          <bgColor theme="8" tint="0.79998168889431442"/>
        </patternFill>
      </fill>
    </dxf>
    <dxf>
      <font>
        <b val="0"/>
        <i val="0"/>
        <strike val="0"/>
        <condense val="0"/>
        <extend val="0"/>
        <outline val="0"/>
        <shadow val="0"/>
        <u val="none"/>
        <vertAlign val="baseline"/>
        <sz val="9"/>
        <color theme="1" tint="0.499984740745262"/>
        <name val="Century Gothic"/>
        <scheme val="major"/>
      </font>
      <numFmt numFmtId="19" formatCode="m/d/yyyy"/>
    </dxf>
    <dxf>
      <font>
        <b val="0"/>
        <i val="0"/>
        <strike val="0"/>
        <condense val="0"/>
        <extend val="0"/>
        <outline val="0"/>
        <shadow val="0"/>
        <u val="none"/>
        <vertAlign val="baseline"/>
        <sz val="9"/>
        <color theme="1" tint="0.499984740745262"/>
        <name val="Century Gothic"/>
        <scheme val="major"/>
      </font>
      <fill>
        <patternFill patternType="solid">
          <fgColor indexed="64"/>
          <bgColor theme="8" tint="0.79998168889431442"/>
        </patternFill>
      </fill>
    </dxf>
    <dxf>
      <font>
        <b val="0"/>
        <i val="0"/>
        <strike val="0"/>
        <condense val="0"/>
        <extend val="0"/>
        <outline val="0"/>
        <shadow val="0"/>
        <u val="none"/>
        <vertAlign val="baseline"/>
        <sz val="9"/>
        <color theme="1" tint="0.499984740745262"/>
        <name val="Century Gothic"/>
        <scheme val="major"/>
      </font>
      <numFmt numFmtId="19" formatCode="m/d/yyyy"/>
    </dxf>
    <dxf>
      <font>
        <b val="0"/>
        <i val="0"/>
        <strike val="0"/>
        <condense val="0"/>
        <extend val="0"/>
        <outline val="0"/>
        <shadow val="0"/>
        <u val="none"/>
        <vertAlign val="baseline"/>
        <sz val="9"/>
        <color theme="1" tint="0.499984740745262"/>
        <name val="Century Gothic"/>
        <scheme val="major"/>
      </font>
      <fill>
        <patternFill patternType="solid">
          <fgColor indexed="64"/>
          <bgColor theme="8" tint="0.79998168889431442"/>
        </patternFill>
      </fill>
    </dxf>
    <dxf>
      <font>
        <b val="0"/>
        <i val="0"/>
        <strike val="0"/>
        <condense val="0"/>
        <extend val="0"/>
        <outline val="0"/>
        <shadow val="0"/>
        <u val="none"/>
        <vertAlign val="baseline"/>
        <sz val="9"/>
        <color theme="1" tint="0.499984740745262"/>
        <name val="Century Gothic"/>
        <scheme val="major"/>
      </font>
      <numFmt numFmtId="19" formatCode="m/d/yyyy"/>
    </dxf>
    <dxf>
      <font>
        <b val="0"/>
        <i val="0"/>
        <strike val="0"/>
        <condense val="0"/>
        <extend val="0"/>
        <outline val="0"/>
        <shadow val="0"/>
        <u val="none"/>
        <vertAlign val="baseline"/>
        <sz val="9"/>
        <color theme="1" tint="0.499984740745262"/>
        <name val="Century Gothic"/>
        <scheme val="major"/>
      </font>
      <fill>
        <patternFill patternType="solid">
          <fgColor indexed="64"/>
          <bgColor theme="8" tint="0.79998168889431442"/>
        </patternFill>
      </fill>
    </dxf>
    <dxf>
      <font>
        <b val="0"/>
        <i val="0"/>
        <strike val="0"/>
        <condense val="0"/>
        <extend val="0"/>
        <outline val="0"/>
        <shadow val="0"/>
        <u val="none"/>
        <vertAlign val="baseline"/>
        <sz val="9"/>
        <color theme="1" tint="0.499984740745262"/>
        <name val="Century Gothic"/>
        <scheme val="major"/>
      </font>
      <fill>
        <patternFill patternType="solid">
          <fgColor indexed="64"/>
          <bgColor theme="8" tint="0.79998168889431442"/>
        </patternFill>
      </fill>
    </dxf>
    <dxf>
      <font>
        <b val="0"/>
        <i val="0"/>
        <strike val="0"/>
        <condense val="0"/>
        <extend val="0"/>
        <outline val="0"/>
        <shadow val="0"/>
        <u val="none"/>
        <vertAlign val="baseline"/>
        <sz val="9"/>
        <color theme="1" tint="0.499984740745262"/>
        <name val="Century Gothic"/>
        <scheme val="major"/>
      </font>
      <numFmt numFmtId="19" formatCode="m/d/yy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9"/>
        <color theme="1" tint="0.499984740745262"/>
        <name val="Century Gothic"/>
        <scheme val="major"/>
      </font>
      <fill>
        <patternFill patternType="solid">
          <fgColor indexed="64"/>
          <bgColor theme="8" tint="0.79998168889431442"/>
        </patternFill>
      </fill>
    </dxf>
    <dxf>
      <font>
        <b val="0"/>
        <i val="0"/>
        <strike val="0"/>
        <condense val="0"/>
        <extend val="0"/>
        <outline val="0"/>
        <shadow val="0"/>
        <u val="none"/>
        <vertAlign val="baseline"/>
        <sz val="9"/>
        <color theme="1" tint="0.499984740745262"/>
        <name val="Century Gothic"/>
        <scheme val="major"/>
      </font>
      <fill>
        <patternFill patternType="solid">
          <fgColor indexed="64"/>
          <bgColor theme="8" tint="0.79998168889431442"/>
        </patternFill>
      </fill>
    </dxf>
    <dxf>
      <font>
        <b val="0"/>
        <i val="0"/>
        <strike val="0"/>
        <condense val="0"/>
        <extend val="0"/>
        <outline val="0"/>
        <shadow val="0"/>
        <u val="none"/>
        <vertAlign val="baseline"/>
        <sz val="9"/>
        <color auto="1"/>
        <name val="Calibri"/>
        <scheme val="none"/>
      </font>
      <numFmt numFmtId="19" formatCode="m/d/yyyy"/>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auto="1"/>
        <name val="Calibri"/>
        <scheme val="none"/>
      </font>
      <numFmt numFmtId="19" formatCode="m/d/yyyy"/>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auto="1"/>
        <name val="Calibri"/>
        <scheme val="none"/>
      </font>
      <numFmt numFmtId="19" formatCode="m/d/yyyy"/>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auto="1"/>
        <name val="Calibri"/>
        <scheme val="none"/>
      </font>
      <numFmt numFmtId="19" formatCode="m/d/yyyy"/>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auto="1"/>
        <name val="Calibri"/>
        <scheme val="none"/>
      </font>
      <numFmt numFmtId="19" formatCode="m/d/yyyy"/>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auto="1"/>
        <name val="Calibri"/>
        <scheme val="none"/>
      </font>
      <numFmt numFmtId="19" formatCode="m/d/yyyy"/>
      <fill>
        <patternFill patternType="none">
          <fgColor indexed="64"/>
          <bgColor indexed="65"/>
        </patternFill>
      </fill>
      <alignment horizontal="lef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auto="1"/>
        <name val="Calibri"/>
        <scheme val="none"/>
      </font>
      <numFmt numFmtId="19" formatCode="m/d/yyyy"/>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theme="1" tint="0.499984740745262"/>
        <name val="Century Gothic"/>
        <scheme val="major"/>
      </font>
      <numFmt numFmtId="19" formatCode="m/d/yyyy"/>
    </dxf>
    <dxf>
      <font>
        <b val="0"/>
        <i val="0"/>
        <strike val="0"/>
        <condense val="0"/>
        <extend val="0"/>
        <outline val="0"/>
        <shadow val="0"/>
        <u val="none"/>
        <vertAlign val="baseline"/>
        <sz val="9"/>
        <color theme="1" tint="0.499984740745262"/>
        <name val="Century Gothic"/>
        <scheme val="major"/>
      </font>
      <fill>
        <patternFill patternType="solid">
          <fgColor indexed="64"/>
          <bgColor rgb="FFFFFF99"/>
        </patternFill>
      </fill>
    </dxf>
    <dxf>
      <font>
        <b val="0"/>
        <i val="0"/>
        <strike val="0"/>
        <condense val="0"/>
        <extend val="0"/>
        <outline val="0"/>
        <shadow val="0"/>
        <u val="none"/>
        <vertAlign val="baseline"/>
        <sz val="9"/>
        <color theme="1" tint="0.499984740745262"/>
        <name val="Century Gothic"/>
        <scheme val="major"/>
      </font>
      <fill>
        <patternFill patternType="solid">
          <fgColor indexed="64"/>
          <bgColor rgb="FFFFFF99"/>
        </patternFill>
      </fill>
    </dxf>
    <dxf>
      <font>
        <b val="0"/>
        <i val="0"/>
        <strike val="0"/>
        <condense val="0"/>
        <extend val="0"/>
        <outline val="0"/>
        <shadow val="0"/>
        <u val="none"/>
        <vertAlign val="baseline"/>
        <sz val="9"/>
        <color theme="1" tint="0.499984740745262"/>
        <name val="Century Gothic"/>
        <scheme val="major"/>
      </font>
      <fill>
        <patternFill patternType="solid">
          <fgColor indexed="64"/>
          <bgColor rgb="FFFFFF99"/>
        </patternFill>
      </fill>
    </dxf>
    <dxf>
      <font>
        <b val="0"/>
        <i val="0"/>
        <strike val="0"/>
        <condense val="0"/>
        <extend val="0"/>
        <outline val="0"/>
        <shadow val="0"/>
        <u val="none"/>
        <vertAlign val="baseline"/>
        <sz val="9"/>
        <color theme="1" tint="0.499984740745262"/>
        <name val="Century Gothic"/>
        <scheme val="major"/>
      </font>
      <fill>
        <patternFill patternType="solid">
          <fgColor indexed="64"/>
          <bgColor rgb="FFFFFF99"/>
        </patternFill>
      </fill>
    </dxf>
    <dxf>
      <font>
        <b val="0"/>
        <i val="0"/>
        <strike val="0"/>
        <condense val="0"/>
        <extend val="0"/>
        <outline val="0"/>
        <shadow val="0"/>
        <u val="none"/>
        <vertAlign val="baseline"/>
        <sz val="9"/>
        <color theme="1" tint="0.499984740745262"/>
        <name val="Century Gothic"/>
        <scheme val="major"/>
      </font>
      <numFmt numFmtId="19" formatCode="m/d/yyyy"/>
      <fill>
        <patternFill patternType="solid">
          <fgColor indexed="64"/>
          <bgColor rgb="FFFFFF00"/>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Calibri"/>
        <scheme val="none"/>
      </font>
      <numFmt numFmtId="19" formatCode="m/d/yyyy"/>
      <fill>
        <patternFill patternType="none">
          <fgColor indexed="64"/>
          <bgColor rgb="FFFFFFCC"/>
        </patternFill>
      </fill>
      <alignment horizontal="general"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theme="1" tint="0.499984740745262"/>
        <name val="Century Gothic"/>
        <scheme val="major"/>
      </font>
      <numFmt numFmtId="19" formatCode="m/d/yyyy"/>
      <fill>
        <patternFill patternType="none">
          <fgColor indexed="64"/>
          <bgColor auto="1"/>
        </patternFill>
      </fill>
      <alignment horizontal="left" vertical="bottom" textRotation="0" wrapText="0" indent="0" justifyLastLine="0" shrinkToFit="0" readingOrder="0"/>
    </dxf>
    <dxf>
      <numFmt numFmtId="19" formatCode="m/d/yyyy"/>
      <fill>
        <patternFill patternType="solid">
          <fgColor indexed="64"/>
          <bgColor rgb="FFFFFF99"/>
        </patternFill>
      </fill>
      <alignment horizontal="left" vertical="bottom" textRotation="0" wrapText="0" indent="0" justifyLastLine="0" shrinkToFit="0" readingOrder="0"/>
    </dxf>
    <dxf>
      <font>
        <b val="0"/>
        <i val="0"/>
        <strike val="0"/>
        <condense val="0"/>
        <extend val="0"/>
        <outline val="0"/>
        <shadow val="0"/>
        <u val="none"/>
        <vertAlign val="baseline"/>
        <sz val="9"/>
        <color theme="1" tint="0.499984740745262"/>
        <name val="Century Gothic"/>
        <scheme val="major"/>
      </font>
      <numFmt numFmtId="19" formatCode="m/d/yy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9"/>
        <color theme="1" tint="0.499984740745262"/>
        <name val="Century Gothic"/>
        <scheme val="major"/>
      </font>
      <numFmt numFmtId="19" formatCode="m/d/yyyy"/>
      <fill>
        <patternFill patternType="solid">
          <fgColor indexed="64"/>
          <bgColor rgb="FFFFFF00"/>
        </patternFill>
      </fill>
      <alignment horizontal="left" vertical="bottom" textRotation="0" wrapText="0" indent="0" justifyLastLine="0" shrinkToFit="0" readingOrder="0"/>
    </dxf>
    <dxf>
      <font>
        <b val="0"/>
        <i val="0"/>
        <strike val="0"/>
        <condense val="0"/>
        <extend val="0"/>
        <outline val="0"/>
        <shadow val="0"/>
        <u val="none"/>
        <vertAlign val="baseline"/>
        <sz val="9"/>
        <color theme="1" tint="0.499984740745262"/>
        <name val="Century Gothic"/>
        <scheme val="major"/>
      </font>
      <numFmt numFmtId="19" formatCode="m/d/yyyy"/>
      <fill>
        <patternFill patternType="none">
          <fgColor indexed="64"/>
          <bgColor indexed="65"/>
        </patternFill>
      </fill>
      <alignment horizontal="left" vertical="bottom" textRotation="0" wrapText="0" indent="0" justifyLastLine="0" shrinkToFit="0" readingOrder="0"/>
    </dxf>
    <dxf>
      <numFmt numFmtId="164" formatCode="mm/dd/yyyy"/>
      <fill>
        <patternFill patternType="solid">
          <fgColor indexed="64"/>
          <bgColor rgb="FFFFFF00"/>
        </patternFill>
      </fill>
      <alignment horizontal="left" vertical="bottom" textRotation="0" wrapText="0" indent="0" justifyLastLine="0" shrinkToFit="0" readingOrder="0"/>
    </dxf>
    <dxf>
      <font>
        <b val="0"/>
        <i val="0"/>
        <strike val="0"/>
        <condense val="0"/>
        <extend val="0"/>
        <outline val="0"/>
        <shadow val="0"/>
        <u val="none"/>
        <vertAlign val="baseline"/>
        <sz val="9"/>
        <color theme="1" tint="0.499984740745262"/>
        <name val="Century Gothic"/>
        <scheme val="major"/>
      </font>
      <numFmt numFmtId="19" formatCode="m/d/yy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9"/>
        <color theme="1" tint="0.499984740745262"/>
        <name val="Century Gothic"/>
        <scheme val="major"/>
      </font>
      <numFmt numFmtId="19" formatCode="m/d/yyyy"/>
      <fill>
        <patternFill patternType="solid">
          <fgColor indexed="64"/>
          <bgColor rgb="FFFFFF00"/>
        </patternFill>
      </fill>
      <alignment horizontal="left" vertical="bottom" textRotation="0" wrapText="0" indent="0" justifyLastLine="0" shrinkToFit="0" readingOrder="0"/>
    </dxf>
    <dxf>
      <numFmt numFmtId="164" formatCode="mm/dd/yyyy"/>
      <fill>
        <patternFill patternType="solid">
          <fgColor indexed="64"/>
          <bgColor rgb="FFFFFFCC"/>
        </patternFill>
      </fill>
      <alignment horizontal="left" vertical="bottom" textRotation="0" wrapText="1" indent="0" justifyLastLine="0" shrinkToFit="0" readingOrder="0"/>
    </dxf>
    <dxf>
      <font>
        <strike val="0"/>
        <outline val="0"/>
        <shadow val="0"/>
        <u val="none"/>
        <vertAlign val="baseline"/>
        <sz val="8"/>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9"/>
        <color theme="1" tint="0.499984740745262"/>
        <name val="Century Gothic"/>
        <scheme val="major"/>
      </font>
      <numFmt numFmtId="19" formatCode="m/d/yyyy"/>
    </dxf>
    <dxf>
      <font>
        <b val="0"/>
        <i val="0"/>
        <strike val="0"/>
        <condense val="0"/>
        <extend val="0"/>
        <outline val="0"/>
        <shadow val="0"/>
        <u val="none"/>
        <vertAlign val="baseline"/>
        <sz val="9"/>
        <color theme="1" tint="0.499984740745262"/>
        <name val="Century Gothic"/>
        <scheme val="major"/>
      </font>
      <numFmt numFmtId="19" formatCode="m/d/yyyy"/>
    </dxf>
    <dxf>
      <font>
        <b val="0"/>
        <i val="0"/>
        <strike val="0"/>
        <condense val="0"/>
        <extend val="0"/>
        <outline val="0"/>
        <shadow val="0"/>
        <u val="none"/>
        <vertAlign val="baseline"/>
        <sz val="9"/>
        <color theme="1" tint="0.499984740745262"/>
        <name val="Century Gothic"/>
        <scheme val="major"/>
      </font>
      <numFmt numFmtId="19" formatCode="m/d/yyyy"/>
      <fill>
        <patternFill patternType="solid">
          <fgColor indexed="64"/>
          <bgColor theme="3" tint="0.79998168889431442"/>
        </patternFill>
      </fill>
    </dxf>
    <dxf>
      <font>
        <b val="0"/>
        <i val="0"/>
        <strike val="0"/>
        <condense val="0"/>
        <extend val="0"/>
        <outline val="0"/>
        <shadow val="0"/>
        <u val="none"/>
        <vertAlign val="baseline"/>
        <sz val="9"/>
        <color theme="1" tint="0.499984740745262"/>
        <name val="Century Gothic"/>
        <scheme val="major"/>
      </font>
      <numFmt numFmtId="19" formatCode="m/d/yyyy"/>
    </dxf>
    <dxf>
      <font>
        <b val="0"/>
        <i val="0"/>
        <strike val="0"/>
        <condense val="0"/>
        <extend val="0"/>
        <outline val="0"/>
        <shadow val="0"/>
        <u val="none"/>
        <vertAlign val="baseline"/>
        <sz val="9"/>
        <color theme="1" tint="0.499984740745262"/>
        <name val="Century Gothic"/>
        <scheme val="major"/>
      </font>
      <numFmt numFmtId="19" formatCode="m/d/yyyy"/>
      <fill>
        <patternFill patternType="solid">
          <fgColor indexed="64"/>
          <bgColor theme="7" tint="0.79998168889431442"/>
        </patternFill>
      </fill>
    </dxf>
    <dxf>
      <font>
        <b val="0"/>
        <i val="0"/>
        <strike val="0"/>
        <condense val="0"/>
        <extend val="0"/>
        <outline val="0"/>
        <shadow val="0"/>
        <u val="none"/>
        <vertAlign val="baseline"/>
        <sz val="9"/>
        <color theme="1" tint="0.499984740745262"/>
        <name val="Century Gothic"/>
        <scheme val="major"/>
      </font>
      <numFmt numFmtId="19" formatCode="m/d/yyyy"/>
      <fill>
        <patternFill patternType="solid">
          <fgColor indexed="64"/>
          <bgColor theme="7" tint="0.79998168889431442"/>
        </patternFill>
      </fill>
    </dxf>
    <dxf>
      <font>
        <b val="0"/>
        <i val="0"/>
        <strike val="0"/>
        <condense val="0"/>
        <extend val="0"/>
        <outline val="0"/>
        <shadow val="0"/>
        <u val="none"/>
        <vertAlign val="baseline"/>
        <sz val="9"/>
        <color theme="1" tint="0.499984740745262"/>
        <name val="Century Gothic"/>
        <scheme val="major"/>
      </font>
      <numFmt numFmtId="19" formatCode="m/d/yyyy"/>
      <fill>
        <patternFill patternType="solid">
          <fgColor indexed="64"/>
          <bgColor theme="7" tint="0.79998168889431442"/>
        </patternFill>
      </fill>
    </dxf>
    <dxf>
      <font>
        <b val="0"/>
        <i val="0"/>
        <strike val="0"/>
        <condense val="0"/>
        <extend val="0"/>
        <outline val="0"/>
        <shadow val="0"/>
        <u val="none"/>
        <vertAlign val="baseline"/>
        <sz val="9"/>
        <color theme="1" tint="0.499984740745262"/>
        <name val="Century Gothic"/>
        <scheme val="major"/>
      </font>
      <numFmt numFmtId="19" formatCode="m/d/yyyy"/>
      <fill>
        <patternFill patternType="solid">
          <fgColor indexed="64"/>
          <bgColor theme="8" tint="0.79998168889431442"/>
        </patternFill>
      </fill>
    </dxf>
    <dxf>
      <font>
        <b val="0"/>
        <i val="0"/>
        <strike val="0"/>
        <condense val="0"/>
        <extend val="0"/>
        <outline val="0"/>
        <shadow val="0"/>
        <u val="none"/>
        <vertAlign val="baseline"/>
        <sz val="9"/>
        <color theme="1" tint="0.499984740745262"/>
        <name val="Century Gothic"/>
        <scheme val="major"/>
      </font>
      <numFmt numFmtId="19" formatCode="m/d/yyyy"/>
    </dxf>
    <dxf>
      <font>
        <b val="0"/>
        <i val="0"/>
        <strike val="0"/>
        <condense val="0"/>
        <extend val="0"/>
        <outline val="0"/>
        <shadow val="0"/>
        <u val="none"/>
        <vertAlign val="baseline"/>
        <sz val="9"/>
        <color theme="1" tint="0.499984740745262"/>
        <name val="Century Gothic"/>
        <scheme val="major"/>
      </font>
      <numFmt numFmtId="19" formatCode="m/d/yyyy"/>
      <fill>
        <patternFill patternType="solid">
          <fgColor indexed="64"/>
          <bgColor theme="8" tint="0.79998168889431442"/>
        </patternFill>
      </fill>
    </dxf>
    <dxf>
      <font>
        <b val="0"/>
        <i val="0"/>
        <strike val="0"/>
        <condense val="0"/>
        <extend val="0"/>
        <outline val="0"/>
        <shadow val="0"/>
        <u val="none"/>
        <vertAlign val="baseline"/>
        <sz val="9"/>
        <color theme="1" tint="0.499984740745262"/>
        <name val="Century Gothic"/>
        <scheme val="major"/>
      </font>
      <numFmt numFmtId="19" formatCode="m/d/yyyy"/>
    </dxf>
    <dxf>
      <font>
        <b val="0"/>
        <i val="0"/>
        <strike val="0"/>
        <condense val="0"/>
        <extend val="0"/>
        <outline val="0"/>
        <shadow val="0"/>
        <u val="none"/>
        <vertAlign val="baseline"/>
        <sz val="9"/>
        <color theme="1" tint="0.499984740745262"/>
        <name val="Century Gothic"/>
        <scheme val="major"/>
      </font>
      <numFmt numFmtId="19" formatCode="m/d/yyyy"/>
      <fill>
        <patternFill patternType="solid">
          <fgColor indexed="64"/>
          <bgColor theme="8" tint="0.79998168889431442"/>
        </patternFill>
      </fill>
    </dxf>
    <dxf>
      <font>
        <b val="0"/>
        <i val="0"/>
        <strike val="0"/>
        <condense val="0"/>
        <extend val="0"/>
        <outline val="0"/>
        <shadow val="0"/>
        <u val="none"/>
        <vertAlign val="baseline"/>
        <sz val="9"/>
        <color theme="1" tint="0.499984740745262"/>
        <name val="Century Gothic"/>
        <scheme val="major"/>
      </font>
      <numFmt numFmtId="19" formatCode="m/d/yyyy"/>
    </dxf>
    <dxf>
      <font>
        <b val="0"/>
        <i val="0"/>
        <strike val="0"/>
        <condense val="0"/>
        <extend val="0"/>
        <outline val="0"/>
        <shadow val="0"/>
        <u val="none"/>
        <vertAlign val="baseline"/>
        <sz val="9"/>
        <color theme="1" tint="0.499984740745262"/>
        <name val="Century Gothic"/>
        <scheme val="major"/>
      </font>
      <numFmt numFmtId="19" formatCode="m/d/yyyy"/>
      <fill>
        <patternFill patternType="solid">
          <fgColor indexed="64"/>
          <bgColor theme="8" tint="0.79998168889431442"/>
        </patternFill>
      </fill>
    </dxf>
    <dxf>
      <font>
        <b val="0"/>
        <i val="0"/>
        <strike val="0"/>
        <condense val="0"/>
        <extend val="0"/>
        <outline val="0"/>
        <shadow val="0"/>
        <u val="none"/>
        <vertAlign val="baseline"/>
        <sz val="9"/>
        <color theme="1" tint="0.499984740745262"/>
        <name val="Century Gothic"/>
        <scheme val="major"/>
      </font>
      <numFmt numFmtId="19" formatCode="m/d/yyyy"/>
      <fill>
        <patternFill patternType="solid">
          <fgColor indexed="64"/>
          <bgColor theme="8" tint="0.79998168889431442"/>
        </patternFill>
      </fill>
    </dxf>
    <dxf>
      <font>
        <b val="0"/>
        <i val="0"/>
        <strike val="0"/>
        <condense val="0"/>
        <extend val="0"/>
        <outline val="0"/>
        <shadow val="0"/>
        <u val="none"/>
        <vertAlign val="baseline"/>
        <sz val="9"/>
        <color theme="1" tint="0.499984740745262"/>
        <name val="Century Gothic"/>
        <scheme val="major"/>
      </font>
      <numFmt numFmtId="19" formatCode="m/d/yy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9"/>
        <color theme="1" tint="0.499984740745262"/>
        <name val="Century Gothic"/>
        <scheme val="major"/>
      </font>
      <numFmt numFmtId="19" formatCode="m/d/yyyy"/>
      <fill>
        <patternFill patternType="solid">
          <fgColor indexed="64"/>
          <bgColor theme="8" tint="0.79998168889431442"/>
        </patternFill>
      </fill>
    </dxf>
    <dxf>
      <font>
        <b val="0"/>
        <i val="0"/>
        <strike val="0"/>
        <condense val="0"/>
        <extend val="0"/>
        <outline val="0"/>
        <shadow val="0"/>
        <u val="none"/>
        <vertAlign val="baseline"/>
        <sz val="9"/>
        <color theme="1" tint="0.499984740745262"/>
        <name val="Century Gothic"/>
        <scheme val="major"/>
      </font>
      <numFmt numFmtId="19" formatCode="m/d/yyyy"/>
      <fill>
        <patternFill patternType="solid">
          <fgColor indexed="64"/>
          <bgColor theme="8" tint="0.79998168889431442"/>
        </patternFill>
      </fill>
    </dxf>
    <dxf>
      <font>
        <b val="0"/>
        <i val="0"/>
        <strike val="0"/>
        <condense val="0"/>
        <extend val="0"/>
        <outline val="0"/>
        <shadow val="0"/>
        <u val="none"/>
        <vertAlign val="baseline"/>
        <sz val="9"/>
        <color theme="1" tint="0.499984740745262"/>
        <name val="Century Gothic"/>
        <scheme val="major"/>
      </font>
      <numFmt numFmtId="19" formatCode="m/d/yyyy"/>
    </dxf>
    <dxf>
      <font>
        <b val="0"/>
        <i val="0"/>
        <strike val="0"/>
        <condense val="0"/>
        <extend val="0"/>
        <outline val="0"/>
        <shadow val="0"/>
        <u val="none"/>
        <vertAlign val="baseline"/>
        <sz val="9"/>
        <color theme="1" tint="0.499984740745262"/>
        <name val="Century Gothic"/>
        <scheme val="major"/>
      </font>
      <numFmt numFmtId="19" formatCode="m/d/yyyy"/>
      <fill>
        <patternFill patternType="solid">
          <fgColor indexed="64"/>
          <bgColor rgb="FFFFFF99"/>
        </patternFill>
      </fill>
    </dxf>
    <dxf>
      <font>
        <b val="0"/>
        <i val="0"/>
        <strike val="0"/>
        <condense val="0"/>
        <extend val="0"/>
        <outline val="0"/>
        <shadow val="0"/>
        <u val="none"/>
        <vertAlign val="baseline"/>
        <sz val="9"/>
        <color theme="1" tint="0.499984740745262"/>
        <name val="Century Gothic"/>
        <scheme val="major"/>
      </font>
      <numFmt numFmtId="19" formatCode="m/d/yyyy"/>
      <fill>
        <patternFill patternType="solid">
          <fgColor indexed="64"/>
          <bgColor rgb="FFFFFF99"/>
        </patternFill>
      </fill>
    </dxf>
    <dxf>
      <font>
        <b val="0"/>
        <i val="0"/>
        <strike val="0"/>
        <condense val="0"/>
        <extend val="0"/>
        <outline val="0"/>
        <shadow val="0"/>
        <u val="none"/>
        <vertAlign val="baseline"/>
        <sz val="9"/>
        <color theme="1" tint="0.499984740745262"/>
        <name val="Century Gothic"/>
        <scheme val="major"/>
      </font>
      <numFmt numFmtId="19" formatCode="m/d/yyyy"/>
      <fill>
        <patternFill patternType="solid">
          <fgColor indexed="64"/>
          <bgColor rgb="FFFFFF99"/>
        </patternFill>
      </fill>
    </dxf>
    <dxf>
      <font>
        <b val="0"/>
        <i val="0"/>
        <strike val="0"/>
        <condense val="0"/>
        <extend val="0"/>
        <outline val="0"/>
        <shadow val="0"/>
        <u val="none"/>
        <vertAlign val="baseline"/>
        <sz val="9"/>
        <color theme="1" tint="0.499984740745262"/>
        <name val="Century Gothic"/>
        <scheme val="major"/>
      </font>
      <numFmt numFmtId="19" formatCode="m/d/yyyy"/>
      <fill>
        <patternFill patternType="solid">
          <fgColor indexed="64"/>
          <bgColor rgb="FFFFFF99"/>
        </patternFill>
      </fill>
    </dxf>
    <dxf>
      <font>
        <b val="0"/>
        <i val="0"/>
        <strike val="0"/>
        <condense val="0"/>
        <extend val="0"/>
        <outline val="0"/>
        <shadow val="0"/>
        <u val="none"/>
        <vertAlign val="baseline"/>
        <sz val="9"/>
        <color theme="1" tint="0.499984740745262"/>
        <name val="Century Gothic"/>
        <scheme val="major"/>
      </font>
      <numFmt numFmtId="19" formatCode="m/d/yyyy"/>
      <fill>
        <patternFill patternType="solid">
          <fgColor indexed="64"/>
          <bgColor rgb="FFFFFF00"/>
        </patternFill>
      </fill>
      <alignment horizontal="left" vertical="bottom" textRotation="0" wrapText="0" indent="0" justifyLastLine="0" shrinkToFit="0" readingOrder="0"/>
      <border outline="0">
        <left style="thin">
          <color theme="0" tint="-0.249977111117893"/>
        </left>
      </border>
    </dxf>
    <dxf>
      <font>
        <b val="0"/>
        <i val="0"/>
        <strike val="0"/>
        <condense val="0"/>
        <extend val="0"/>
        <outline val="0"/>
        <shadow val="0"/>
        <u val="none"/>
        <vertAlign val="baseline"/>
        <sz val="9"/>
        <color auto="1"/>
        <name val="Calibri"/>
        <scheme val="none"/>
      </font>
      <numFmt numFmtId="19" formatCode="m/d/yyyy"/>
      <fill>
        <patternFill patternType="solid">
          <fgColor indexed="64"/>
          <bgColor rgb="FFFFFF99"/>
        </patternFill>
      </fill>
      <alignment horizontal="general"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theme="1" tint="0.499984740745262"/>
        <name val="Century Gothic"/>
        <scheme val="major"/>
      </font>
      <numFmt numFmtId="19" formatCode="m/d/yyyy"/>
      <fill>
        <patternFill patternType="none">
          <fgColor indexed="64"/>
          <bgColor auto="1"/>
        </patternFill>
      </fill>
      <alignment horizontal="left" vertical="bottom" textRotation="0" wrapText="0" indent="0" justifyLastLine="0" shrinkToFit="0" readingOrder="0"/>
      <border outline="0">
        <right style="thin">
          <color theme="0" tint="-0.249977111117893"/>
        </right>
      </border>
    </dxf>
    <dxf>
      <numFmt numFmtId="19" formatCode="m/d/yyyy"/>
      <fill>
        <patternFill patternType="solid">
          <fgColor indexed="64"/>
          <bgColor rgb="FFFFFF99"/>
        </patternFill>
      </fill>
      <alignment horizontal="left" vertical="bottom" textRotation="0" wrapText="0" indent="0" justifyLastLine="0" shrinkToFit="0" readingOrder="0"/>
    </dxf>
    <dxf>
      <font>
        <b val="0"/>
        <i val="0"/>
        <strike val="0"/>
        <condense val="0"/>
        <extend val="0"/>
        <outline val="0"/>
        <shadow val="0"/>
        <u val="none"/>
        <vertAlign val="baseline"/>
        <sz val="9"/>
        <color theme="1" tint="0.499984740745262"/>
        <name val="Century Gothic"/>
        <scheme val="major"/>
      </font>
      <numFmt numFmtId="19" formatCode="m/d/yy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9"/>
        <color theme="1" tint="0.499984740745262"/>
        <name val="Century Gothic"/>
        <scheme val="major"/>
      </font>
      <numFmt numFmtId="19" formatCode="m/d/yyyy"/>
      <fill>
        <patternFill patternType="solid">
          <fgColor indexed="64"/>
          <bgColor rgb="FFFFFF00"/>
        </patternFill>
      </fill>
      <alignment horizontal="left" vertical="bottom" textRotation="0" wrapText="0" indent="0" justifyLastLine="0" shrinkToFit="0" readingOrder="0"/>
    </dxf>
    <dxf>
      <font>
        <b val="0"/>
        <i val="0"/>
        <strike val="0"/>
        <condense val="0"/>
        <extend val="0"/>
        <outline val="0"/>
        <shadow val="0"/>
        <u val="none"/>
        <vertAlign val="baseline"/>
        <sz val="9"/>
        <color theme="1" tint="0.499984740745262"/>
        <name val="Century Gothic"/>
        <scheme val="major"/>
      </font>
      <numFmt numFmtId="19" formatCode="m/d/yyyy"/>
      <fill>
        <patternFill patternType="none">
          <fgColor indexed="64"/>
          <bgColor indexed="65"/>
        </patternFill>
      </fill>
      <alignment horizontal="left" vertical="bottom" textRotation="0" wrapText="0" indent="0" justifyLastLine="0" shrinkToFit="0" readingOrder="0"/>
    </dxf>
    <dxf>
      <numFmt numFmtId="19" formatCode="m/d/yyyy"/>
      <fill>
        <patternFill patternType="solid">
          <fgColor indexed="64"/>
          <bgColor rgb="FFFFFF00"/>
        </patternFill>
      </fill>
      <alignment horizontal="left" vertical="bottom" textRotation="0" wrapText="0" indent="0" justifyLastLine="0" shrinkToFit="0" readingOrder="0"/>
    </dxf>
    <dxf>
      <font>
        <b val="0"/>
        <i val="0"/>
        <strike val="0"/>
        <condense val="0"/>
        <extend val="0"/>
        <outline val="0"/>
        <shadow val="0"/>
        <u val="none"/>
        <vertAlign val="baseline"/>
        <sz val="9"/>
        <color theme="1" tint="0.499984740745262"/>
        <name val="Century Gothic"/>
        <scheme val="major"/>
      </font>
      <numFmt numFmtId="19" formatCode="m/d/yy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9"/>
        <color theme="1" tint="0.499984740745262"/>
        <name val="Century Gothic"/>
        <scheme val="major"/>
      </font>
      <numFmt numFmtId="19" formatCode="m/d/yyyy"/>
      <fill>
        <patternFill patternType="solid">
          <fgColor indexed="64"/>
          <bgColor rgb="FFFFFF00"/>
        </patternFill>
      </fill>
      <alignment horizontal="left" vertical="bottom" textRotation="0" wrapText="0" indent="0" justifyLastLine="0" shrinkToFit="0" readingOrder="0"/>
    </dxf>
    <dxf>
      <numFmt numFmtId="164" formatCode="mm/dd/yyyy"/>
      <fill>
        <patternFill patternType="solid">
          <fgColor indexed="64"/>
          <bgColor rgb="FFFFFFCC"/>
        </patternFill>
      </fill>
      <alignment horizontal="left" vertical="bottom" textRotation="0" wrapText="1" indent="0" justifyLastLine="0" shrinkToFit="0" readingOrder="0"/>
    </dxf>
    <dxf>
      <font>
        <strike val="0"/>
        <outline val="0"/>
        <shadow val="0"/>
        <u val="none"/>
        <vertAlign val="baseline"/>
        <sz val="8"/>
        <name val="Calibri"/>
        <scheme val="none"/>
      </font>
      <alignment horizontal="general" vertical="center" textRotation="0" wrapText="1" indent="0" justifyLastLine="0" shrinkToFit="0" readingOrder="0"/>
    </dxf>
    <dxf>
      <border outline="0">
        <left style="thin">
          <color theme="0" tint="-0.249977111117893"/>
        </left>
      </border>
    </dxf>
    <dxf>
      <font>
        <b val="0"/>
        <i val="0"/>
        <strike val="0"/>
        <condense val="0"/>
        <extend val="0"/>
        <outline val="0"/>
        <shadow val="0"/>
        <u val="none"/>
        <vertAlign val="baseline"/>
        <sz val="9"/>
        <color auto="1"/>
        <name val="Century Gothic"/>
        <scheme val="major"/>
      </font>
      <border diagonalUp="0" diagonalDown="0" outline="0">
        <left style="thin">
          <color theme="0" tint="-0.249977111117893"/>
        </left>
        <right style="thin">
          <color theme="0" tint="-0.249977111117893"/>
        </right>
        <top style="thin">
          <color theme="0" tint="-0.249977111117893"/>
        </top>
        <bottom/>
      </border>
    </dxf>
    <dxf>
      <font>
        <b val="0"/>
        <i val="0"/>
        <strike val="0"/>
        <condense val="0"/>
        <extend val="0"/>
        <outline val="0"/>
        <shadow val="0"/>
        <u val="none"/>
        <vertAlign val="baseline"/>
        <sz val="9"/>
        <color auto="1"/>
        <name val="Century Gothic"/>
        <scheme val="major"/>
      </font>
      <alignment horizontal="right" vertical="center" textRotation="0" indent="0" justifyLastLine="0" shrinkToFit="0" readingOrder="0"/>
      <border diagonalUp="0" diagonalDown="0" outline="0">
        <left style="thin">
          <color theme="0" tint="-0.249977111117893"/>
        </left>
        <right style="thin">
          <color theme="0" tint="-0.249977111117893"/>
        </right>
        <top style="thin">
          <color theme="0" tint="-0.249977111117893"/>
        </top>
        <bottom/>
      </border>
    </dxf>
    <dxf>
      <font>
        <b val="0"/>
        <i val="0"/>
        <strike val="0"/>
        <condense val="0"/>
        <extend val="0"/>
        <outline val="0"/>
        <shadow val="0"/>
        <u val="none"/>
        <vertAlign val="baseline"/>
        <sz val="9"/>
        <color auto="1"/>
        <name val="Century Gothic"/>
        <scheme val="major"/>
      </font>
      <alignment horizontal="left" vertical="center" textRotation="0" indent="0" justifyLastLine="0" shrinkToFit="0" readingOrder="0"/>
      <border diagonalUp="0" diagonalDown="0" outline="0">
        <left style="thin">
          <color theme="0" tint="-0.249977111117893"/>
        </left>
        <right style="thin">
          <color theme="0" tint="-0.249977111117893"/>
        </right>
        <top style="thin">
          <color theme="0" tint="-0.249977111117893"/>
        </top>
        <bottom/>
      </border>
    </dxf>
    <dxf>
      <font>
        <b val="0"/>
        <i val="0"/>
        <strike val="0"/>
        <condense val="0"/>
        <extend val="0"/>
        <outline val="0"/>
        <shadow val="0"/>
        <u val="none"/>
        <vertAlign val="baseline"/>
        <sz val="9"/>
        <color auto="1"/>
        <name val="Century Gothic"/>
        <scheme val="major"/>
      </font>
      <border diagonalUp="0" diagonalDown="0">
        <left style="thin">
          <color theme="0" tint="-0.249977111117893"/>
        </left>
        <right style="thin">
          <color theme="0" tint="-0.249977111117893"/>
        </right>
        <top style="thin">
          <color theme="0" tint="-0.249977111117893"/>
        </top>
        <bottom/>
        <vertical/>
        <horizontal/>
      </border>
    </dxf>
    <dxf>
      <font>
        <strike val="0"/>
        <outline val="0"/>
        <shadow val="0"/>
        <u val="none"/>
        <vertAlign val="baseline"/>
        <sz val="9"/>
        <color auto="1"/>
        <name val="Century Gothic"/>
        <scheme val="major"/>
      </font>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9"/>
        <color auto="1"/>
        <name val="Century Gothic"/>
        <scheme val="major"/>
      </font>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9"/>
        <color auto="1"/>
        <name val="Century Gothic"/>
        <scheme val="major"/>
      </font>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9"/>
        <color auto="1"/>
        <name val="Century Gothic"/>
        <scheme val="major"/>
      </font>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auto="1"/>
        <name val="Century Gothic"/>
        <scheme val="major"/>
      </font>
      <fill>
        <patternFill patternType="none">
          <fgColor indexed="64"/>
          <bgColor indexed="65"/>
        </patternFill>
      </fill>
      <alignment horizontal="center" vertical="center" textRotation="0" wrapText="0" indent="0" justifyLastLine="0" shrinkToFit="0" readingOrder="0"/>
      <border outline="0">
        <right style="thin">
          <color theme="0" tint="-0.249977111117893"/>
        </right>
      </border>
    </dxf>
    <dxf>
      <alignment horizontal="general" textRotation="0" wrapText="0" indent="0" justifyLastLine="0" shrinkToFit="0" readingOrder="0"/>
    </dxf>
    <dxf>
      <fill>
        <patternFill patternType="solid">
          <fgColor rgb="FFFFFFCC"/>
          <bgColor rgb="FF000000"/>
        </patternFill>
      </fill>
    </dxf>
    <dxf>
      <fill>
        <patternFill patternType="solid">
          <fgColor rgb="FFF7C6B7"/>
          <bgColor rgb="FF000000"/>
        </patternFill>
      </fill>
    </dxf>
    <dxf>
      <fill>
        <patternFill patternType="solid">
          <fgColor rgb="FFFFFFCC"/>
          <bgColor rgb="FF000000"/>
        </patternFill>
      </fill>
    </dxf>
    <dxf>
      <fill>
        <patternFill patternType="solid">
          <fgColor rgb="FFF7C6B7"/>
          <bgColor rgb="FF000000"/>
        </patternFill>
      </fill>
    </dxf>
    <dxf>
      <fill>
        <patternFill patternType="solid">
          <fgColor rgb="FFFFFFCC"/>
          <bgColor rgb="FF000000"/>
        </patternFill>
      </fill>
    </dxf>
    <dxf>
      <fill>
        <patternFill patternType="solid">
          <fgColor rgb="FFF7C6B7"/>
          <bgColor rgb="FF000000"/>
        </patternFill>
      </fill>
    </dxf>
    <dxf>
      <font>
        <b/>
        <i val="0"/>
        <color theme="1" tint="0.499984740745262"/>
      </font>
    </dxf>
    <dxf>
      <font>
        <color theme="1" tint="0.499984740745262"/>
      </font>
      <border>
        <bottom style="thick">
          <color theme="4"/>
        </bottom>
      </border>
    </dxf>
    <dxf>
      <font>
        <color theme="1" tint="0.499984740745262"/>
      </font>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4"/>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8"/>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5"/>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sz val="11"/>
        <color theme="0" tint="-0.34998626667073579"/>
        <name val="Century Gothic"/>
        <scheme val="minor"/>
      </font>
      <fill>
        <patternFill>
          <bgColor theme="0"/>
        </patternFill>
      </fill>
      <border diagonalUp="0" diagonalDown="0">
        <left/>
        <right/>
        <top/>
        <bottom/>
        <vertical/>
        <horizontal/>
      </border>
    </dxf>
    <dxf>
      <font>
        <b/>
        <i val="0"/>
        <color theme="4"/>
        <name val="Century Gothic"/>
        <scheme val="major"/>
      </font>
      <fill>
        <patternFill patternType="solid">
          <bgColor theme="0"/>
        </patternFill>
      </fill>
      <border diagonalUp="0" diagonalDown="0">
        <left/>
        <right/>
        <top/>
        <bottom/>
        <vertical/>
        <horizontal/>
      </border>
    </dxf>
  </dxfs>
  <tableStyles count="5" defaultTableStyle="Employee Training Tracker - Log" defaultPivotStyle="PivotTable Style 1">
    <tableStyle name="Employee Training Tracker" pivot="0" table="0" count="10">
      <tableStyleElement type="wholeTable" dxfId="313"/>
      <tableStyleElement type="headerRow" dxfId="312"/>
    </tableStyle>
    <tableStyle name="Employee Training Tracker - Info" pivot="0" count="4">
      <tableStyleElement type="wholeTable" dxfId="311"/>
      <tableStyleElement type="headerRow" dxfId="310"/>
      <tableStyleElement type="totalRow" dxfId="309"/>
      <tableStyleElement type="firstColumn" dxfId="308"/>
    </tableStyle>
    <tableStyle name="Employee Training Tracker - List" pivot="0" count="4">
      <tableStyleElement type="wholeTable" dxfId="307"/>
      <tableStyleElement type="headerRow" dxfId="306"/>
      <tableStyleElement type="totalRow" dxfId="305"/>
      <tableStyleElement type="firstColumn" dxfId="304"/>
    </tableStyle>
    <tableStyle name="Employee Training Tracker - Log" pivot="0" count="4">
      <tableStyleElement type="wholeTable" dxfId="303"/>
      <tableStyleElement type="headerRow" dxfId="302"/>
      <tableStyleElement type="totalRow" dxfId="301"/>
      <tableStyleElement type="firstColumn" dxfId="300"/>
    </tableStyle>
    <tableStyle name="PivotTable Style 1" table="0" count="3">
      <tableStyleElement type="wholeTable" dxfId="299"/>
      <tableStyleElement type="headerRow" dxfId="298"/>
      <tableStyleElement type="firstColumn" dxfId="297"/>
    </tableStyle>
  </tableStyles>
  <colors>
    <mruColors>
      <color rgb="FFFFFF99"/>
      <color rgb="FFFFFFCC"/>
      <color rgb="FFC5E6FF"/>
      <color rgb="FF002E50"/>
      <color rgb="FF407180"/>
    </mruColors>
  </colors>
  <extLst>
    <ext xmlns:x14="http://schemas.microsoft.com/office/spreadsheetml/2009/9/main" uri="{46F421CA-312F-682f-3DD2-61675219B42D}">
      <x14:dxfs count="8">
        <dxf>
          <fill>
            <patternFill>
              <bgColor theme="0"/>
            </patternFill>
          </fill>
        </dxf>
        <dxf>
          <fill>
            <patternFill>
              <bgColor theme="0"/>
            </patternFill>
          </fill>
        </dxf>
        <dxf>
          <fill>
            <patternFill>
              <bgColor theme="0"/>
            </patternFill>
          </fill>
        </dxf>
        <dxf>
          <fill>
            <patternFill>
              <bgColor theme="0"/>
            </patternFill>
          </fill>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0"/>
            <name val="Century Gothic"/>
            <scheme val="major"/>
          </font>
          <fill>
            <patternFill patternType="solid">
              <fgColor theme="4" tint="0.59999389629810485"/>
              <bgColor theme="4"/>
            </patternFill>
          </fill>
          <border diagonalUp="0" diagonalDown="0">
            <left/>
            <right/>
            <top/>
            <bottom/>
            <vertical/>
            <horizontal/>
          </border>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x14:dxfs>
    </ext>
    <ext xmlns:x14="http://schemas.microsoft.com/office/spreadsheetml/2009/9/main" uri="{EB79DEF2-80B8-43e5-95BD-54CBDDF9020C}">
      <x14:slicerStyles defaultSlicerStyle="Employee Training Tracker">
        <x14:slicerStyle name="Employee Training Track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microsoft.com/office/2007/relationships/slicerCache" Target="slicerCaches/slicerCache7.xml"/><Relationship Id="rId10" Type="http://schemas.microsoft.com/office/2007/relationships/slicerCache" Target="slicerCaches/slicerCache2.xml"/><Relationship Id="rId19" Type="http://schemas.openxmlformats.org/officeDocument/2006/relationships/calcChain" Target="calcChain.xml"/><Relationship Id="rId4" Type="http://schemas.openxmlformats.org/officeDocument/2006/relationships/worksheet" Target="worksheets/sheet4.xml"/><Relationship Id="rId9" Type="http://schemas.microsoft.com/office/2007/relationships/slicerCache" Target="slicerCaches/slicerCache1.xml"/><Relationship Id="rId14" Type="http://schemas.microsoft.com/office/2007/relationships/slicerCache" Target="slicerCaches/slicerCache6.xml"/></Relationships>
</file>

<file path=xl/drawings/_rels/drawing1.xml.rels><?xml version="1.0" encoding="UTF-8" standalone="yes"?>
<Relationships xmlns="http://schemas.openxmlformats.org/package/2006/relationships"><Relationship Id="rId3" Type="http://schemas.openxmlformats.org/officeDocument/2006/relationships/hyperlink" Target="#'Community Protection Plans'!Print_Area"/><Relationship Id="rId2" Type="http://schemas.openxmlformats.org/officeDocument/2006/relationships/hyperlink" Target="#'Supported Living  GH Plans'!Print_Area"/><Relationship Id="rId1" Type="http://schemas.openxmlformats.org/officeDocument/2006/relationships/hyperlink" Target="#'Plan List'!Print_Area"/><Relationship Id="rId6" Type="http://schemas.openxmlformats.org/officeDocument/2006/relationships/hyperlink" Target="#'LSR Plan List '!Print_Area"/><Relationship Id="rId5" Type="http://schemas.openxmlformats.org/officeDocument/2006/relationships/hyperlink" Target="#'LSR Plans'!Print_Area"/><Relationship Id="rId4" Type="http://schemas.openxmlformats.org/officeDocument/2006/relationships/hyperlink" Target="#'Crisis Diversion Plans'!Print_Area"/></Relationships>
</file>

<file path=xl/drawings/_rels/drawing2.xml.rels><?xml version="1.0" encoding="UTF-8" standalone="yes"?>
<Relationships xmlns="http://schemas.openxmlformats.org/package/2006/relationships"><Relationship Id="rId3" Type="http://schemas.openxmlformats.org/officeDocument/2006/relationships/hyperlink" Target="#'Community Protection Plans'!Print_Area"/><Relationship Id="rId2" Type="http://schemas.openxmlformats.org/officeDocument/2006/relationships/hyperlink" Target="#'Plan List'!Print_Area"/><Relationship Id="rId1" Type="http://schemas.openxmlformats.org/officeDocument/2006/relationships/hyperlink" Target="#'Crisis Diversion Plans'!Print_Area"/><Relationship Id="rId6" Type="http://schemas.openxmlformats.org/officeDocument/2006/relationships/hyperlink" Target="#'LSR Plan List '!Print_Area"/><Relationship Id="rId5" Type="http://schemas.openxmlformats.org/officeDocument/2006/relationships/hyperlink" Target="#'LSR Plans'!Print_Area"/><Relationship Id="rId4" Type="http://schemas.openxmlformats.org/officeDocument/2006/relationships/hyperlink" Target="#'Supported Living  GH Plans'!Print_Area"/></Relationships>
</file>

<file path=xl/drawings/_rels/drawing3.xml.rels><?xml version="1.0" encoding="UTF-8" standalone="yes"?>
<Relationships xmlns="http://schemas.openxmlformats.org/package/2006/relationships"><Relationship Id="rId3" Type="http://schemas.openxmlformats.org/officeDocument/2006/relationships/hyperlink" Target="#'Community Protection Plans'!Print_Area"/><Relationship Id="rId2" Type="http://schemas.openxmlformats.org/officeDocument/2006/relationships/hyperlink" Target="#'Supported Living  GH Plans'!Print_Area"/><Relationship Id="rId1" Type="http://schemas.openxmlformats.org/officeDocument/2006/relationships/hyperlink" Target="#'Plan List'!Print_Area"/><Relationship Id="rId6" Type="http://schemas.openxmlformats.org/officeDocument/2006/relationships/hyperlink" Target="#'LSR Plan List '!Print_Area"/><Relationship Id="rId5" Type="http://schemas.openxmlformats.org/officeDocument/2006/relationships/hyperlink" Target="#'LSR Plans'!Print_Area"/><Relationship Id="rId4" Type="http://schemas.openxmlformats.org/officeDocument/2006/relationships/hyperlink" Target="#'Crisis Diversion Plans'!Print_Area"/></Relationships>
</file>

<file path=xl/drawings/_rels/drawing4.xml.rels><?xml version="1.0" encoding="UTF-8" standalone="yes"?>
<Relationships xmlns="http://schemas.openxmlformats.org/package/2006/relationships"><Relationship Id="rId3" Type="http://schemas.openxmlformats.org/officeDocument/2006/relationships/hyperlink" Target="#'Community Protection Plans'!Print_Area"/><Relationship Id="rId2" Type="http://schemas.openxmlformats.org/officeDocument/2006/relationships/hyperlink" Target="#'Supported Living  GH Plans'!Print_Area"/><Relationship Id="rId1" Type="http://schemas.openxmlformats.org/officeDocument/2006/relationships/hyperlink" Target="#'Plan List'!Print_Area"/><Relationship Id="rId6" Type="http://schemas.openxmlformats.org/officeDocument/2006/relationships/hyperlink" Target="#'Crisis Diversion Plans'!Print_Area"/><Relationship Id="rId5" Type="http://schemas.openxmlformats.org/officeDocument/2006/relationships/hyperlink" Target="#'LSR Plan List '!Print_Area"/><Relationship Id="rId4" Type="http://schemas.openxmlformats.org/officeDocument/2006/relationships/hyperlink" Target="#'LSR Plans'!Print_Area"/></Relationships>
</file>

<file path=xl/drawings/_rels/drawing5.xml.rels><?xml version="1.0" encoding="UTF-8" standalone="yes"?>
<Relationships xmlns="http://schemas.openxmlformats.org/package/2006/relationships"><Relationship Id="rId3" Type="http://schemas.openxmlformats.org/officeDocument/2006/relationships/hyperlink" Target="#'Community Protection Plans'!Print_Area"/><Relationship Id="rId2" Type="http://schemas.openxmlformats.org/officeDocument/2006/relationships/hyperlink" Target="#'Supported Living  GH Plans'!Print_Area"/><Relationship Id="rId1" Type="http://schemas.openxmlformats.org/officeDocument/2006/relationships/hyperlink" Target="#'Plan List'!Print_Area"/><Relationship Id="rId6" Type="http://schemas.openxmlformats.org/officeDocument/2006/relationships/hyperlink" Target="#'LSR Plan List '!Print_Area"/><Relationship Id="rId5" Type="http://schemas.openxmlformats.org/officeDocument/2006/relationships/hyperlink" Target="#'LSR Plans'!Print_Area"/><Relationship Id="rId4" Type="http://schemas.openxmlformats.org/officeDocument/2006/relationships/hyperlink" Target="#'Crisis Diversion Plans'!Print_Area"/></Relationships>
</file>

<file path=xl/drawings/_rels/drawing6.xml.rels><?xml version="1.0" encoding="UTF-8" standalone="yes"?>
<Relationships xmlns="http://schemas.openxmlformats.org/package/2006/relationships"><Relationship Id="rId3" Type="http://schemas.openxmlformats.org/officeDocument/2006/relationships/hyperlink" Target="#'Community Protection Plans'!Print_Area"/><Relationship Id="rId2" Type="http://schemas.openxmlformats.org/officeDocument/2006/relationships/hyperlink" Target="#'Supported Living  GH Plans'!Print_Area"/><Relationship Id="rId1" Type="http://schemas.openxmlformats.org/officeDocument/2006/relationships/hyperlink" Target="#'Plan List'!Print_Area"/><Relationship Id="rId6" Type="http://schemas.openxmlformats.org/officeDocument/2006/relationships/hyperlink" Target="#'LSR Plan List '!Print_Area"/><Relationship Id="rId5" Type="http://schemas.openxmlformats.org/officeDocument/2006/relationships/hyperlink" Target="#'LSR Plans'!Print_Area"/><Relationship Id="rId4" Type="http://schemas.openxmlformats.org/officeDocument/2006/relationships/hyperlink" Target="#'Crisis Diversion Plans'!Print_Area"/></Relationships>
</file>

<file path=xl/drawings/_rels/drawing7.xml.rels><?xml version="1.0" encoding="UTF-8" standalone="yes"?>
<Relationships xmlns="http://schemas.openxmlformats.org/package/2006/relationships"><Relationship Id="rId1" Type="http://schemas.openxmlformats.org/officeDocument/2006/relationships/hyperlink" Target="#'Plan List'!A1"/></Relationships>
</file>

<file path=xl/drawings/drawing1.xml><?xml version="1.0" encoding="utf-8"?>
<xdr:wsDr xmlns:xdr="http://schemas.openxmlformats.org/drawingml/2006/spreadsheetDrawing" xmlns:a="http://schemas.openxmlformats.org/drawingml/2006/main">
  <xdr:twoCellAnchor editAs="absolute">
    <xdr:from>
      <xdr:col>2</xdr:col>
      <xdr:colOff>1895475</xdr:colOff>
      <xdr:row>1</xdr:row>
      <xdr:rowOff>9525</xdr:rowOff>
    </xdr:from>
    <xdr:to>
      <xdr:col>3</xdr:col>
      <xdr:colOff>1019175</xdr:colOff>
      <xdr:row>3</xdr:row>
      <xdr:rowOff>1133475</xdr:rowOff>
    </xdr:to>
    <mc:AlternateContent xmlns:mc="http://schemas.openxmlformats.org/markup-compatibility/2006" xmlns:sle15="http://schemas.microsoft.com/office/drawing/2012/slicer">
      <mc:Choice Requires="sle15">
        <xdr:graphicFrame macro="">
          <xdr:nvGraphicFramePr>
            <xdr:cNvPr id="3" name="PLAN TITLE"/>
            <xdr:cNvGraphicFramePr/>
          </xdr:nvGraphicFramePr>
          <xdr:xfrm>
            <a:off x="0" y="0"/>
            <a:ext cx="0" cy="0"/>
          </xdr:xfrm>
          <a:graphic>
            <a:graphicData uri="http://schemas.microsoft.com/office/drawing/2010/slicer">
              <sle:slicer xmlns:sle="http://schemas.microsoft.com/office/drawing/2010/slicer" name="PLAN TITLE"/>
            </a:graphicData>
          </a:graphic>
        </xdr:graphicFrame>
      </mc:Choice>
      <mc:Fallback xmlns="">
        <xdr:sp macro="" textlink="">
          <xdr:nvSpPr>
            <xdr:cNvPr id="0" name=""/>
            <xdr:cNvSpPr>
              <a:spLocks noTextEdit="1"/>
            </xdr:cNvSpPr>
          </xdr:nvSpPr>
          <xdr:spPr>
            <a:xfrm>
              <a:off x="2562225" y="333375"/>
              <a:ext cx="1828800" cy="16097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4</xdr:col>
      <xdr:colOff>133350</xdr:colOff>
      <xdr:row>1</xdr:row>
      <xdr:rowOff>295276</xdr:rowOff>
    </xdr:from>
    <xdr:to>
      <xdr:col>6</xdr:col>
      <xdr:colOff>438150</xdr:colOff>
      <xdr:row>3</xdr:row>
      <xdr:rowOff>1209675</xdr:rowOff>
    </xdr:to>
    <mc:AlternateContent xmlns:mc="http://schemas.openxmlformats.org/markup-compatibility/2006" xmlns:sle15="http://schemas.microsoft.com/office/drawing/2012/slicer">
      <mc:Choice Requires="sle15">
        <xdr:graphicFrame macro="">
          <xdr:nvGraphicFramePr>
            <xdr:cNvPr id="5" name="SL /GH"/>
            <xdr:cNvGraphicFramePr/>
          </xdr:nvGraphicFramePr>
          <xdr:xfrm>
            <a:off x="0" y="0"/>
            <a:ext cx="0" cy="0"/>
          </xdr:xfrm>
          <a:graphic>
            <a:graphicData uri="http://schemas.microsoft.com/office/drawing/2010/slicer">
              <sle:slicer xmlns:sle="http://schemas.microsoft.com/office/drawing/2010/slicer" name="SL /GH"/>
            </a:graphicData>
          </a:graphic>
        </xdr:graphicFrame>
      </mc:Choice>
      <mc:Fallback xmlns="">
        <xdr:sp macro="" textlink="">
          <xdr:nvSpPr>
            <xdr:cNvPr id="0" name=""/>
            <xdr:cNvSpPr>
              <a:spLocks noTextEdit="1"/>
            </xdr:cNvSpPr>
          </xdr:nvSpPr>
          <xdr:spPr>
            <a:xfrm>
              <a:off x="4572000" y="619126"/>
              <a:ext cx="1828800" cy="140017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6</xdr:col>
      <xdr:colOff>504825</xdr:colOff>
      <xdr:row>2</xdr:row>
      <xdr:rowOff>0</xdr:rowOff>
    </xdr:from>
    <xdr:to>
      <xdr:col>8</xdr:col>
      <xdr:colOff>571500</xdr:colOff>
      <xdr:row>4</xdr:row>
      <xdr:rowOff>19050</xdr:rowOff>
    </xdr:to>
    <mc:AlternateContent xmlns:mc="http://schemas.openxmlformats.org/markup-compatibility/2006" xmlns:sle15="http://schemas.microsoft.com/office/drawing/2012/slicer">
      <mc:Choice Requires="sle15">
        <xdr:graphicFrame macro="">
          <xdr:nvGraphicFramePr>
            <xdr:cNvPr id="6" name="CP"/>
            <xdr:cNvGraphicFramePr/>
          </xdr:nvGraphicFramePr>
          <xdr:xfrm>
            <a:off x="0" y="0"/>
            <a:ext cx="0" cy="0"/>
          </xdr:xfrm>
          <a:graphic>
            <a:graphicData uri="http://schemas.microsoft.com/office/drawing/2010/slicer">
              <sle:slicer xmlns:sle="http://schemas.microsoft.com/office/drawing/2010/slicer" name="CP"/>
            </a:graphicData>
          </a:graphic>
        </xdr:graphicFrame>
      </mc:Choice>
      <mc:Fallback xmlns="">
        <xdr:sp macro="" textlink="">
          <xdr:nvSpPr>
            <xdr:cNvPr id="0" name=""/>
            <xdr:cNvSpPr>
              <a:spLocks noTextEdit="1"/>
            </xdr:cNvSpPr>
          </xdr:nvSpPr>
          <xdr:spPr>
            <a:xfrm>
              <a:off x="6467475" y="628650"/>
              <a:ext cx="1828800" cy="14382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695325</xdr:colOff>
      <xdr:row>2</xdr:row>
      <xdr:rowOff>0</xdr:rowOff>
    </xdr:from>
    <xdr:to>
      <xdr:col>11</xdr:col>
      <xdr:colOff>19050</xdr:colOff>
      <xdr:row>4</xdr:row>
      <xdr:rowOff>114300</xdr:rowOff>
    </xdr:to>
    <mc:AlternateContent xmlns:mc="http://schemas.openxmlformats.org/markup-compatibility/2006" xmlns:sle15="http://schemas.microsoft.com/office/drawing/2012/slicer">
      <mc:Choice Requires="sle15">
        <xdr:graphicFrame macro="">
          <xdr:nvGraphicFramePr>
            <xdr:cNvPr id="9" name="NEW Client"/>
            <xdr:cNvGraphicFramePr/>
          </xdr:nvGraphicFramePr>
          <xdr:xfrm>
            <a:off x="0" y="0"/>
            <a:ext cx="0" cy="0"/>
          </xdr:xfrm>
          <a:graphic>
            <a:graphicData uri="http://schemas.microsoft.com/office/drawing/2010/slicer">
              <sle:slicer xmlns:sle="http://schemas.microsoft.com/office/drawing/2010/slicer" name="NEW Client"/>
            </a:graphicData>
          </a:graphic>
        </xdr:graphicFrame>
      </mc:Choice>
      <mc:Fallback xmlns="">
        <xdr:sp macro="" textlink="">
          <xdr:nvSpPr>
            <xdr:cNvPr id="0" name=""/>
            <xdr:cNvSpPr>
              <a:spLocks noTextEdit="1"/>
            </xdr:cNvSpPr>
          </xdr:nvSpPr>
          <xdr:spPr>
            <a:xfrm>
              <a:off x="8420100" y="628650"/>
              <a:ext cx="1828800" cy="15335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11</xdr:col>
      <xdr:colOff>133350</xdr:colOff>
      <xdr:row>1</xdr:row>
      <xdr:rowOff>285750</xdr:rowOff>
    </xdr:from>
    <xdr:to>
      <xdr:col>12</xdr:col>
      <xdr:colOff>771525</xdr:colOff>
      <xdr:row>3</xdr:row>
      <xdr:rowOff>1209675</xdr:rowOff>
    </xdr:to>
    <mc:AlternateContent xmlns:mc="http://schemas.openxmlformats.org/markup-compatibility/2006" xmlns:sle15="http://schemas.microsoft.com/office/drawing/2012/slicer">
      <mc:Choice Requires="sle15">
        <xdr:graphicFrame macro="">
          <xdr:nvGraphicFramePr>
            <xdr:cNvPr id="10" name="CRISIS DIV"/>
            <xdr:cNvGraphicFramePr/>
          </xdr:nvGraphicFramePr>
          <xdr:xfrm>
            <a:off x="0" y="0"/>
            <a:ext cx="0" cy="0"/>
          </xdr:xfrm>
          <a:graphic>
            <a:graphicData uri="http://schemas.microsoft.com/office/drawing/2010/slicer">
              <sle:slicer xmlns:sle="http://schemas.microsoft.com/office/drawing/2010/slicer" name="CRISIS DIV"/>
            </a:graphicData>
          </a:graphic>
        </xdr:graphicFrame>
      </mc:Choice>
      <mc:Fallback xmlns="">
        <xdr:sp macro="" textlink="">
          <xdr:nvSpPr>
            <xdr:cNvPr id="0" name=""/>
            <xdr:cNvSpPr>
              <a:spLocks noTextEdit="1"/>
            </xdr:cNvSpPr>
          </xdr:nvSpPr>
          <xdr:spPr>
            <a:xfrm>
              <a:off x="10363200" y="609600"/>
              <a:ext cx="1828800" cy="16287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xdr:from>
      <xdr:col>12</xdr:col>
      <xdr:colOff>2695575</xdr:colOff>
      <xdr:row>3</xdr:row>
      <xdr:rowOff>285750</xdr:rowOff>
    </xdr:from>
    <xdr:to>
      <xdr:col>12</xdr:col>
      <xdr:colOff>3638550</xdr:colOff>
      <xdr:row>3</xdr:row>
      <xdr:rowOff>800100</xdr:rowOff>
    </xdr:to>
    <xdr:sp macro="" textlink="">
      <xdr:nvSpPr>
        <xdr:cNvPr id="2" name="Right Arrow 1"/>
        <xdr:cNvSpPr/>
      </xdr:nvSpPr>
      <xdr:spPr>
        <a:xfrm rot="10800000">
          <a:off x="14116050" y="1095375"/>
          <a:ext cx="942975" cy="514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3505200</xdr:colOff>
      <xdr:row>3</xdr:row>
      <xdr:rowOff>19050</xdr:rowOff>
    </xdr:from>
    <xdr:to>
      <xdr:col>13</xdr:col>
      <xdr:colOff>400050</xdr:colOff>
      <xdr:row>3</xdr:row>
      <xdr:rowOff>1095375</xdr:rowOff>
    </xdr:to>
    <xdr:sp macro="" textlink="">
      <xdr:nvSpPr>
        <xdr:cNvPr id="8" name="TextBox 7"/>
        <xdr:cNvSpPr txBox="1"/>
      </xdr:nvSpPr>
      <xdr:spPr>
        <a:xfrm>
          <a:off x="13935075" y="828675"/>
          <a:ext cx="2409825" cy="1076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 see only</a:t>
          </a:r>
          <a:r>
            <a:rPr lang="en-US" sz="1100" baseline="0"/>
            <a:t> certain plans, select here. For example:</a:t>
          </a:r>
        </a:p>
        <a:p>
          <a:r>
            <a:rPr lang="en-US" sz="1100" baseline="0"/>
            <a:t>If you choose "R" under SL/GH; you will see only the plans that are </a:t>
          </a:r>
          <a:r>
            <a:rPr lang="en-US" sz="1100" i="1" baseline="0"/>
            <a:t>always</a:t>
          </a:r>
          <a:r>
            <a:rPr lang="en-US" sz="1100" i="0" baseline="0"/>
            <a:t> required for SL/GH</a:t>
          </a:r>
          <a:endParaRPr lang="en-US" sz="1100"/>
        </a:p>
      </xdr:txBody>
    </xdr:sp>
    <xdr:clientData/>
  </xdr:twoCellAnchor>
  <xdr:twoCellAnchor editAs="absolute">
    <xdr:from>
      <xdr:col>0</xdr:col>
      <xdr:colOff>95253</xdr:colOff>
      <xdr:row>0</xdr:row>
      <xdr:rowOff>0</xdr:rowOff>
    </xdr:from>
    <xdr:to>
      <xdr:col>0</xdr:col>
      <xdr:colOff>421362</xdr:colOff>
      <xdr:row>3</xdr:row>
      <xdr:rowOff>180978</xdr:rowOff>
    </xdr:to>
    <xdr:sp macro="" textlink="">
      <xdr:nvSpPr>
        <xdr:cNvPr id="12" name="Course List" descr="&quot;&quot;" title="Course List Navigation Button">
          <a:hlinkClick xmlns:r="http://schemas.openxmlformats.org/officeDocument/2006/relationships" r:id="rId1"/>
          <a:extLst>
            <a:ext uri="{FF2B5EF4-FFF2-40B4-BE49-F238E27FC236}">
              <a16:creationId xmlns:a16="http://schemas.microsoft.com/office/drawing/2014/main" id="{00000000-0008-0000-0000-00000C000000}"/>
            </a:ext>
          </a:extLst>
        </xdr:cNvPr>
        <xdr:cNvSpPr/>
      </xdr:nvSpPr>
      <xdr:spPr>
        <a:xfrm rot="16200000">
          <a:off x="-236994" y="332247"/>
          <a:ext cx="990603" cy="326109"/>
        </a:xfrm>
        <a:prstGeom prst="round2SameRect">
          <a:avLst/>
        </a:prstGeom>
        <a:solidFill>
          <a:schemeClr val="accent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b="1">
            <a:solidFill>
              <a:sysClr val="windowText" lastClr="000000"/>
            </a:solidFill>
            <a:latin typeface="+mj-lt"/>
          </a:endParaRPr>
        </a:p>
      </xdr:txBody>
    </xdr:sp>
    <xdr:clientData fPrintsWithSheet="0"/>
  </xdr:twoCellAnchor>
  <xdr:twoCellAnchor editAs="absolute">
    <xdr:from>
      <xdr:col>0</xdr:col>
      <xdr:colOff>66676</xdr:colOff>
      <xdr:row>3</xdr:row>
      <xdr:rowOff>219075</xdr:rowOff>
    </xdr:from>
    <xdr:to>
      <xdr:col>1</xdr:col>
      <xdr:colOff>9527</xdr:colOff>
      <xdr:row>4</xdr:row>
      <xdr:rowOff>97634</xdr:rowOff>
    </xdr:to>
    <xdr:sp macro="" textlink="">
      <xdr:nvSpPr>
        <xdr:cNvPr id="14" name="Training Log" descr="&quot;&quot;" title="Training Log Navigation Button">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rot="16200000">
          <a:off x="-305991" y="1401367"/>
          <a:ext cx="1116809" cy="371476"/>
        </a:xfrm>
        <a:prstGeom prst="round2SameRect">
          <a:avLst/>
        </a:prstGeom>
        <a:solidFill>
          <a:srgbClr val="0070C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SL / GH PLANS</a:t>
          </a:r>
        </a:p>
      </xdr:txBody>
    </xdr:sp>
    <xdr:clientData fPrintsWithSheet="0"/>
  </xdr:twoCellAnchor>
  <xdr:twoCellAnchor editAs="absolute">
    <xdr:from>
      <xdr:col>0</xdr:col>
      <xdr:colOff>57152</xdr:colOff>
      <xdr:row>4</xdr:row>
      <xdr:rowOff>133350</xdr:rowOff>
    </xdr:from>
    <xdr:to>
      <xdr:col>1</xdr:col>
      <xdr:colOff>9527</xdr:colOff>
      <xdr:row>8</xdr:row>
      <xdr:rowOff>176216</xdr:rowOff>
    </xdr:to>
    <xdr:sp macro="" textlink="">
      <xdr:nvSpPr>
        <xdr:cNvPr id="15" name="Training Log" descr="&quot;&quot;" title="Training Log Navigation Button">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rot="16200000">
          <a:off x="-292894" y="2531271"/>
          <a:ext cx="1081091" cy="381000"/>
        </a:xfrm>
        <a:prstGeom prst="round2SameRect">
          <a:avLst/>
        </a:prstGeom>
        <a:solidFill>
          <a:schemeClr val="accent2">
            <a:lumMod val="7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baseline="0">
              <a:solidFill>
                <a:schemeClr val="tx1">
                  <a:lumMod val="75000"/>
                  <a:lumOff val="25000"/>
                </a:schemeClr>
              </a:solidFill>
              <a:latin typeface="+mj-lt"/>
            </a:rPr>
            <a:t>   CP  </a:t>
          </a:r>
          <a:r>
            <a:rPr lang="en-US" sz="1100" b="1">
              <a:solidFill>
                <a:schemeClr val="tx1">
                  <a:lumMod val="75000"/>
                  <a:lumOff val="25000"/>
                </a:schemeClr>
              </a:solidFill>
              <a:latin typeface="+mj-lt"/>
            </a:rPr>
            <a:t>PLAN</a:t>
          </a:r>
          <a:r>
            <a:rPr lang="en-US" sz="1100" b="1" baseline="0">
              <a:solidFill>
                <a:schemeClr val="tx1">
                  <a:lumMod val="75000"/>
                  <a:lumOff val="25000"/>
                </a:schemeClr>
              </a:solidFill>
              <a:latin typeface="+mj-lt"/>
            </a:rPr>
            <a:t>S</a:t>
          </a:r>
          <a:endParaRPr lang="en-US" sz="1100" b="1">
            <a:solidFill>
              <a:schemeClr val="tx1">
                <a:lumMod val="75000"/>
                <a:lumOff val="25000"/>
              </a:schemeClr>
            </a:solidFill>
            <a:latin typeface="+mj-lt"/>
          </a:endParaRPr>
        </a:p>
      </xdr:txBody>
    </xdr:sp>
    <xdr:clientData fPrintsWithSheet="0"/>
  </xdr:twoCellAnchor>
  <xdr:twoCellAnchor editAs="absolute">
    <xdr:from>
      <xdr:col>0</xdr:col>
      <xdr:colOff>76200</xdr:colOff>
      <xdr:row>8</xdr:row>
      <xdr:rowOff>219074</xdr:rowOff>
    </xdr:from>
    <xdr:to>
      <xdr:col>1</xdr:col>
      <xdr:colOff>1</xdr:colOff>
      <xdr:row>15</xdr:row>
      <xdr:rowOff>138114</xdr:rowOff>
    </xdr:to>
    <xdr:sp macro="" textlink="">
      <xdr:nvSpPr>
        <xdr:cNvPr id="20" name="Training Log" descr="&quot;&quot;" title="Training Log Navigation Button">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rot="16200000">
          <a:off x="-564357" y="3945731"/>
          <a:ext cx="1633540" cy="352426"/>
        </a:xfrm>
        <a:prstGeom prst="round2SameRect">
          <a:avLst>
            <a:gd name="adj1" fmla="val 0"/>
            <a:gd name="adj2" fmla="val 0"/>
          </a:avLst>
        </a:prstGeom>
        <a:solidFill>
          <a:schemeClr val="accent6">
            <a:lumMod val="75000"/>
          </a:schemeClr>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Crisis Diversion PLAN</a:t>
          </a:r>
          <a:r>
            <a:rPr lang="en-US" sz="1100" b="1" baseline="0">
              <a:solidFill>
                <a:schemeClr val="tx1">
                  <a:lumMod val="75000"/>
                  <a:lumOff val="25000"/>
                </a:schemeClr>
              </a:solidFill>
              <a:latin typeface="+mj-lt"/>
            </a:rPr>
            <a:t>S</a:t>
          </a:r>
          <a:endParaRPr lang="en-US" sz="1100" b="1">
            <a:solidFill>
              <a:schemeClr val="tx1">
                <a:lumMod val="75000"/>
                <a:lumOff val="25000"/>
              </a:schemeClr>
            </a:solidFill>
            <a:latin typeface="+mj-lt"/>
          </a:endParaRPr>
        </a:p>
      </xdr:txBody>
    </xdr:sp>
    <xdr:clientData fPrintsWithSheet="0"/>
  </xdr:twoCellAnchor>
  <xdr:twoCellAnchor editAs="absolute">
    <xdr:from>
      <xdr:col>0</xdr:col>
      <xdr:colOff>76200</xdr:colOff>
      <xdr:row>15</xdr:row>
      <xdr:rowOff>161924</xdr:rowOff>
    </xdr:from>
    <xdr:to>
      <xdr:col>1</xdr:col>
      <xdr:colOff>9526</xdr:colOff>
      <xdr:row>19</xdr:row>
      <xdr:rowOff>87955</xdr:rowOff>
    </xdr:to>
    <xdr:sp macro="" textlink="">
      <xdr:nvSpPr>
        <xdr:cNvPr id="21" name="Training Log" descr="&quot;&quot;" title="Training Log Navigation Button">
          <a:hlinkClick xmlns:r="http://schemas.openxmlformats.org/officeDocument/2006/relationships" r:id="rId5"/>
          <a:extLst>
            <a:ext uri="{FF2B5EF4-FFF2-40B4-BE49-F238E27FC236}">
              <a16:creationId xmlns:a16="http://schemas.microsoft.com/office/drawing/2014/main" id="{00000000-0008-0000-0000-000005000000}"/>
            </a:ext>
          </a:extLst>
        </xdr:cNvPr>
        <xdr:cNvSpPr/>
      </xdr:nvSpPr>
      <xdr:spPr>
        <a:xfrm rot="16200000">
          <a:off x="-267815" y="5306539"/>
          <a:ext cx="1049981" cy="361951"/>
        </a:xfrm>
        <a:prstGeom prst="round2SameRect">
          <a:avLst/>
        </a:prstGeom>
        <a:solidFill>
          <a:schemeClr val="accent4"/>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LSR PLAN</a:t>
          </a:r>
          <a:r>
            <a:rPr lang="en-US" sz="1100" b="1" baseline="0">
              <a:solidFill>
                <a:schemeClr val="tx1">
                  <a:lumMod val="75000"/>
                  <a:lumOff val="25000"/>
                </a:schemeClr>
              </a:solidFill>
              <a:latin typeface="+mj-lt"/>
            </a:rPr>
            <a:t>S </a:t>
          </a:r>
          <a:endParaRPr lang="en-US" sz="1100" b="1">
            <a:solidFill>
              <a:schemeClr val="tx1">
                <a:lumMod val="75000"/>
                <a:lumOff val="25000"/>
              </a:schemeClr>
            </a:solidFill>
            <a:latin typeface="+mj-lt"/>
          </a:endParaRPr>
        </a:p>
      </xdr:txBody>
    </xdr:sp>
    <xdr:clientData fPrintsWithSheet="0"/>
  </xdr:twoCellAnchor>
  <xdr:twoCellAnchor editAs="absolute">
    <xdr:from>
      <xdr:col>0</xdr:col>
      <xdr:colOff>76201</xdr:colOff>
      <xdr:row>19</xdr:row>
      <xdr:rowOff>114299</xdr:rowOff>
    </xdr:from>
    <xdr:to>
      <xdr:col>1</xdr:col>
      <xdr:colOff>28576</xdr:colOff>
      <xdr:row>24</xdr:row>
      <xdr:rowOff>207015</xdr:rowOff>
    </xdr:to>
    <xdr:sp macro="" textlink="">
      <xdr:nvSpPr>
        <xdr:cNvPr id="23" name="Training Log" descr="&quot;&quot;" title="Training Log Navigation Button">
          <a:hlinkClick xmlns:r="http://schemas.openxmlformats.org/officeDocument/2006/relationships" r:id="rId6"/>
          <a:extLst>
            <a:ext uri="{FF2B5EF4-FFF2-40B4-BE49-F238E27FC236}">
              <a16:creationId xmlns:a16="http://schemas.microsoft.com/office/drawing/2014/main" id="{00000000-0008-0000-0000-000005000000}"/>
            </a:ext>
          </a:extLst>
        </xdr:cNvPr>
        <xdr:cNvSpPr/>
      </xdr:nvSpPr>
      <xdr:spPr>
        <a:xfrm rot="16200000">
          <a:off x="-351157" y="6466207"/>
          <a:ext cx="1235716" cy="381000"/>
        </a:xfrm>
        <a:prstGeom prst="round2SameRect">
          <a:avLst/>
        </a:prstGeom>
        <a:solidFill>
          <a:schemeClr val="accent3">
            <a:lumMod val="60000"/>
            <a:lumOff val="4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LSR PLAN</a:t>
          </a:r>
          <a:r>
            <a:rPr lang="en-US" sz="1100" b="1" baseline="0">
              <a:solidFill>
                <a:schemeClr val="tx1">
                  <a:lumMod val="75000"/>
                  <a:lumOff val="25000"/>
                </a:schemeClr>
              </a:solidFill>
              <a:latin typeface="+mj-lt"/>
            </a:rPr>
            <a:t>S LIST</a:t>
          </a:r>
          <a:endParaRPr lang="en-US" sz="1100" b="1">
            <a:solidFill>
              <a:schemeClr val="tx1">
                <a:lumMod val="75000"/>
                <a:lumOff val="25000"/>
              </a:schemeClr>
            </a:solidFill>
            <a:latin typeface="+mj-lt"/>
          </a:endParaRPr>
        </a:p>
      </xdr:txBody>
    </xdr:sp>
    <xdr:clientData fPrintsWithSheet="0"/>
  </xdr:twoCellAnchor>
  <xdr:twoCellAnchor editAs="absolute">
    <xdr:from>
      <xdr:col>12</xdr:col>
      <xdr:colOff>790575</xdr:colOff>
      <xdr:row>1</xdr:row>
      <xdr:rowOff>285750</xdr:rowOff>
    </xdr:from>
    <xdr:to>
      <xdr:col>12</xdr:col>
      <xdr:colOff>2619375</xdr:colOff>
      <xdr:row>3</xdr:row>
      <xdr:rowOff>1181100</xdr:rowOff>
    </xdr:to>
    <mc:AlternateContent xmlns:mc="http://schemas.openxmlformats.org/markup-compatibility/2006" xmlns:sle15="http://schemas.microsoft.com/office/drawing/2012/slicer">
      <mc:Choice Requires="sle15">
        <xdr:graphicFrame macro="">
          <xdr:nvGraphicFramePr>
            <xdr:cNvPr id="4" name="LSR"/>
            <xdr:cNvGraphicFramePr/>
          </xdr:nvGraphicFramePr>
          <xdr:xfrm>
            <a:off x="0" y="0"/>
            <a:ext cx="0" cy="0"/>
          </xdr:xfrm>
          <a:graphic>
            <a:graphicData uri="http://schemas.microsoft.com/office/drawing/2010/slicer">
              <sle:slicer xmlns:sle="http://schemas.microsoft.com/office/drawing/2010/slicer" name="LSR"/>
            </a:graphicData>
          </a:graphic>
        </xdr:graphicFrame>
      </mc:Choice>
      <mc:Fallback xmlns="">
        <xdr:sp macro="" textlink="">
          <xdr:nvSpPr>
            <xdr:cNvPr id="0" name=""/>
            <xdr:cNvSpPr>
              <a:spLocks noTextEdit="1"/>
            </xdr:cNvSpPr>
          </xdr:nvSpPr>
          <xdr:spPr>
            <a:xfrm>
              <a:off x="12211050" y="609600"/>
              <a:ext cx="1828800" cy="1381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90492</xdr:colOff>
      <xdr:row>7</xdr:row>
      <xdr:rowOff>381000</xdr:rowOff>
    </xdr:from>
    <xdr:to>
      <xdr:col>0</xdr:col>
      <xdr:colOff>511854</xdr:colOff>
      <xdr:row>11</xdr:row>
      <xdr:rowOff>357189</xdr:rowOff>
    </xdr:to>
    <xdr:sp macro="" textlink="">
      <xdr:nvSpPr>
        <xdr:cNvPr id="2" name="Training Log" descr="&quot;&quot;" title="Training Log Navigation Button">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rot="16200000">
          <a:off x="-544172" y="4932820"/>
          <a:ext cx="1690689" cy="421362"/>
        </a:xfrm>
        <a:prstGeom prst="round2SameRect">
          <a:avLst>
            <a:gd name="adj1" fmla="val 0"/>
            <a:gd name="adj2" fmla="val 0"/>
          </a:avLst>
        </a:prstGeom>
        <a:solidFill>
          <a:schemeClr val="accent6">
            <a:lumMod val="75000"/>
          </a:schemeClr>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Crisis Diversion PLAN</a:t>
          </a:r>
          <a:r>
            <a:rPr lang="en-US" sz="1100" b="1" baseline="0">
              <a:solidFill>
                <a:schemeClr val="tx1">
                  <a:lumMod val="75000"/>
                  <a:lumOff val="25000"/>
                </a:schemeClr>
              </a:solidFill>
              <a:latin typeface="+mj-lt"/>
            </a:rPr>
            <a:t>S</a:t>
          </a:r>
          <a:endParaRPr lang="en-US" sz="1100" b="1">
            <a:solidFill>
              <a:schemeClr val="tx1">
                <a:lumMod val="75000"/>
                <a:lumOff val="25000"/>
              </a:schemeClr>
            </a:solidFill>
            <a:latin typeface="+mj-lt"/>
          </a:endParaRPr>
        </a:p>
      </xdr:txBody>
    </xdr:sp>
    <xdr:clientData fPrintsWithSheet="0"/>
  </xdr:twoCellAnchor>
  <xdr:twoCellAnchor editAs="absolute">
    <xdr:from>
      <xdr:col>0</xdr:col>
      <xdr:colOff>78585</xdr:colOff>
      <xdr:row>0</xdr:row>
      <xdr:rowOff>100638</xdr:rowOff>
    </xdr:from>
    <xdr:to>
      <xdr:col>0</xdr:col>
      <xdr:colOff>499946</xdr:colOff>
      <xdr:row>4</xdr:row>
      <xdr:rowOff>353049</xdr:rowOff>
    </xdr:to>
    <xdr:sp macro="" textlink="">
      <xdr:nvSpPr>
        <xdr:cNvPr id="3" name="Course List" descr="&quot;&quot;" title="Course List Navigation Button">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rot="16200000">
          <a:off x="-420346" y="599569"/>
          <a:ext cx="1419224" cy="421361"/>
        </a:xfrm>
        <a:prstGeom prst="round2SameRect">
          <a:avLst/>
        </a:prstGeom>
        <a:solidFill>
          <a:schemeClr val="accent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ysClr val="windowText" lastClr="000000"/>
              </a:solidFill>
              <a:latin typeface="+mj-lt"/>
            </a:rPr>
            <a:t>PLAN LIST</a:t>
          </a:r>
        </a:p>
      </xdr:txBody>
    </xdr:sp>
    <xdr:clientData fPrintsWithSheet="0"/>
  </xdr:twoCellAnchor>
  <xdr:twoCellAnchor editAs="absolute">
    <xdr:from>
      <xdr:col>0</xdr:col>
      <xdr:colOff>83346</xdr:colOff>
      <xdr:row>4</xdr:row>
      <xdr:rowOff>1869280</xdr:rowOff>
    </xdr:from>
    <xdr:to>
      <xdr:col>0</xdr:col>
      <xdr:colOff>504708</xdr:colOff>
      <xdr:row>7</xdr:row>
      <xdr:rowOff>333377</xdr:rowOff>
    </xdr:to>
    <xdr:sp macro="" textlink="">
      <xdr:nvSpPr>
        <xdr:cNvPr id="7" name="Training Log" descr="&quot;&quot;" title="Training Log Navigation Button">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rot="16200000">
          <a:off x="-313193" y="3432632"/>
          <a:ext cx="1214440" cy="421362"/>
        </a:xfrm>
        <a:prstGeom prst="round2SameRect">
          <a:avLst/>
        </a:prstGeom>
        <a:solidFill>
          <a:schemeClr val="accent2">
            <a:lumMod val="7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baseline="0">
              <a:solidFill>
                <a:schemeClr val="tx1">
                  <a:lumMod val="75000"/>
                  <a:lumOff val="25000"/>
                </a:schemeClr>
              </a:solidFill>
              <a:latin typeface="+mj-lt"/>
            </a:rPr>
            <a:t>   CP  </a:t>
          </a:r>
          <a:r>
            <a:rPr lang="en-US" sz="1100" b="1">
              <a:solidFill>
                <a:schemeClr val="tx1">
                  <a:lumMod val="75000"/>
                  <a:lumOff val="25000"/>
                </a:schemeClr>
              </a:solidFill>
              <a:latin typeface="+mj-lt"/>
            </a:rPr>
            <a:t>PLAN</a:t>
          </a:r>
          <a:r>
            <a:rPr lang="en-US" sz="1100" b="1" baseline="0">
              <a:solidFill>
                <a:schemeClr val="tx1">
                  <a:lumMod val="75000"/>
                  <a:lumOff val="25000"/>
                </a:schemeClr>
              </a:solidFill>
              <a:latin typeface="+mj-lt"/>
            </a:rPr>
            <a:t>S</a:t>
          </a:r>
          <a:endParaRPr lang="en-US" sz="1100" b="1">
            <a:solidFill>
              <a:schemeClr val="tx1">
                <a:lumMod val="75000"/>
                <a:lumOff val="25000"/>
              </a:schemeClr>
            </a:solidFill>
            <a:latin typeface="+mj-lt"/>
          </a:endParaRPr>
        </a:p>
      </xdr:txBody>
    </xdr:sp>
    <xdr:clientData fPrintsWithSheet="0"/>
  </xdr:twoCellAnchor>
  <xdr:twoCellAnchor editAs="absolute">
    <xdr:from>
      <xdr:col>0</xdr:col>
      <xdr:colOff>83346</xdr:colOff>
      <xdr:row>4</xdr:row>
      <xdr:rowOff>404812</xdr:rowOff>
    </xdr:from>
    <xdr:to>
      <xdr:col>0</xdr:col>
      <xdr:colOff>504708</xdr:colOff>
      <xdr:row>4</xdr:row>
      <xdr:rowOff>1797845</xdr:rowOff>
    </xdr:to>
    <xdr:sp macro="" textlink="">
      <xdr:nvSpPr>
        <xdr:cNvPr id="8" name="Training Log" descr="&quot;&quot;" title="Training Log Navigation Button">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rot="16200000">
          <a:off x="-402490" y="2057461"/>
          <a:ext cx="1393033" cy="421362"/>
        </a:xfrm>
        <a:prstGeom prst="round2SameRect">
          <a:avLst/>
        </a:prstGeom>
        <a:solidFill>
          <a:srgbClr val="0070C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b="1">
            <a:solidFill>
              <a:schemeClr val="tx1">
                <a:lumMod val="75000"/>
                <a:lumOff val="25000"/>
              </a:schemeClr>
            </a:solidFill>
            <a:latin typeface="+mj-lt"/>
          </a:endParaRPr>
        </a:p>
      </xdr:txBody>
    </xdr:sp>
    <xdr:clientData fPrintsWithSheet="0"/>
  </xdr:twoCellAnchor>
  <xdr:twoCellAnchor>
    <xdr:from>
      <xdr:col>13</xdr:col>
      <xdr:colOff>631030</xdr:colOff>
      <xdr:row>0</xdr:row>
      <xdr:rowOff>166688</xdr:rowOff>
    </xdr:from>
    <xdr:to>
      <xdr:col>17</xdr:col>
      <xdr:colOff>750092</xdr:colOff>
      <xdr:row>3</xdr:row>
      <xdr:rowOff>142874</xdr:rowOff>
    </xdr:to>
    <xdr:sp macro="" textlink="">
      <xdr:nvSpPr>
        <xdr:cNvPr id="9" name="TextBox 8"/>
        <xdr:cNvSpPr txBox="1"/>
      </xdr:nvSpPr>
      <xdr:spPr>
        <a:xfrm>
          <a:off x="13418343" y="166688"/>
          <a:ext cx="3500437" cy="916780"/>
        </a:xfrm>
        <a:prstGeom prst="rect">
          <a:avLst/>
        </a:prstGeom>
        <a:solidFill>
          <a:schemeClr val="accent6">
            <a:lumMod val="40000"/>
            <a:lumOff val="6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DO NOT Type in white</a:t>
          </a:r>
          <a:r>
            <a:rPr lang="en-US" sz="1200" b="1" baseline="0"/>
            <a:t> date columns - these will automatically calculate based on dates you enter</a:t>
          </a:r>
          <a:endParaRPr lang="en-US" sz="1200" b="1"/>
        </a:p>
      </xdr:txBody>
    </xdr:sp>
    <xdr:clientData/>
  </xdr:twoCellAnchor>
  <xdr:twoCellAnchor editAs="absolute">
    <xdr:from>
      <xdr:col>0</xdr:col>
      <xdr:colOff>100020</xdr:colOff>
      <xdr:row>12</xdr:row>
      <xdr:rowOff>52542</xdr:rowOff>
    </xdr:from>
    <xdr:to>
      <xdr:col>1</xdr:col>
      <xdr:colOff>9413</xdr:colOff>
      <xdr:row>14</xdr:row>
      <xdr:rowOff>273847</xdr:rowOff>
    </xdr:to>
    <xdr:sp macro="" textlink="">
      <xdr:nvSpPr>
        <xdr:cNvPr id="10" name="Training Log" descr="&quot;&quot;" title="Training Log Navigation Button">
          <a:hlinkClick xmlns:r="http://schemas.openxmlformats.org/officeDocument/2006/relationships" r:id="rId5"/>
          <a:extLst>
            <a:ext uri="{FF2B5EF4-FFF2-40B4-BE49-F238E27FC236}">
              <a16:creationId xmlns:a16="http://schemas.microsoft.com/office/drawing/2014/main" id="{00000000-0008-0000-0000-000005000000}"/>
            </a:ext>
          </a:extLst>
        </xdr:cNvPr>
        <xdr:cNvSpPr/>
      </xdr:nvSpPr>
      <xdr:spPr>
        <a:xfrm rot="16200000">
          <a:off x="-228577" y="6441420"/>
          <a:ext cx="1078555" cy="421362"/>
        </a:xfrm>
        <a:prstGeom prst="round2SameRect">
          <a:avLst/>
        </a:prstGeom>
        <a:solidFill>
          <a:schemeClr val="accent4"/>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LSR PLAN</a:t>
          </a:r>
          <a:r>
            <a:rPr lang="en-US" sz="1100" b="1" baseline="0">
              <a:solidFill>
                <a:schemeClr val="tx1">
                  <a:lumMod val="75000"/>
                  <a:lumOff val="25000"/>
                </a:schemeClr>
              </a:solidFill>
              <a:latin typeface="+mj-lt"/>
            </a:rPr>
            <a:t>S </a:t>
          </a:r>
          <a:endParaRPr lang="en-US" sz="1100" b="1">
            <a:solidFill>
              <a:schemeClr val="tx1">
                <a:lumMod val="75000"/>
                <a:lumOff val="25000"/>
              </a:schemeClr>
            </a:solidFill>
            <a:latin typeface="+mj-lt"/>
          </a:endParaRPr>
        </a:p>
      </xdr:txBody>
    </xdr:sp>
    <xdr:clientData fPrintsWithSheet="0"/>
  </xdr:twoCellAnchor>
  <xdr:twoCellAnchor editAs="absolute">
    <xdr:from>
      <xdr:col>0</xdr:col>
      <xdr:colOff>83346</xdr:colOff>
      <xdr:row>14</xdr:row>
      <xdr:rowOff>369096</xdr:rowOff>
    </xdr:from>
    <xdr:to>
      <xdr:col>0</xdr:col>
      <xdr:colOff>504708</xdr:colOff>
      <xdr:row>17</xdr:row>
      <xdr:rowOff>376086</xdr:rowOff>
    </xdr:to>
    <xdr:sp macro="" textlink="">
      <xdr:nvSpPr>
        <xdr:cNvPr id="11" name="Training Log" descr="&quot;&quot;" title="Training Log Navigation Button">
          <a:hlinkClick xmlns:r="http://schemas.openxmlformats.org/officeDocument/2006/relationships" r:id="rId6"/>
          <a:extLst>
            <a:ext uri="{FF2B5EF4-FFF2-40B4-BE49-F238E27FC236}">
              <a16:creationId xmlns:a16="http://schemas.microsoft.com/office/drawing/2014/main" id="{00000000-0008-0000-0000-000005000000}"/>
            </a:ext>
          </a:extLst>
        </xdr:cNvPr>
        <xdr:cNvSpPr/>
      </xdr:nvSpPr>
      <xdr:spPr>
        <a:xfrm rot="16200000">
          <a:off x="-352406" y="7722379"/>
          <a:ext cx="1292865" cy="421362"/>
        </a:xfrm>
        <a:prstGeom prst="round2SameRect">
          <a:avLst/>
        </a:prstGeom>
        <a:solidFill>
          <a:schemeClr val="accent3">
            <a:lumMod val="60000"/>
            <a:lumOff val="4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LSR PLAN</a:t>
          </a:r>
          <a:r>
            <a:rPr lang="en-US" sz="1100" b="1" baseline="0">
              <a:solidFill>
                <a:schemeClr val="tx1">
                  <a:lumMod val="75000"/>
                  <a:lumOff val="25000"/>
                </a:schemeClr>
              </a:solidFill>
              <a:latin typeface="+mj-lt"/>
            </a:rPr>
            <a:t>S LIST</a:t>
          </a:r>
          <a:endParaRPr lang="en-US" sz="1100" b="1">
            <a:solidFill>
              <a:schemeClr val="tx1">
                <a:lumMod val="75000"/>
                <a:lumOff val="25000"/>
              </a:schemeClr>
            </a:solidFill>
            <a:latin typeface="+mj-lt"/>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xdr:row>
      <xdr:rowOff>47626</xdr:rowOff>
    </xdr:from>
    <xdr:to>
      <xdr:col>15</xdr:col>
      <xdr:colOff>357187</xdr:colOff>
      <xdr:row>3</xdr:row>
      <xdr:rowOff>202406</xdr:rowOff>
    </xdr:to>
    <xdr:sp macro="" textlink="">
      <xdr:nvSpPr>
        <xdr:cNvPr id="6" name="TextBox 5"/>
        <xdr:cNvSpPr txBox="1"/>
      </xdr:nvSpPr>
      <xdr:spPr>
        <a:xfrm>
          <a:off x="11691938" y="226220"/>
          <a:ext cx="3500437" cy="916780"/>
        </a:xfrm>
        <a:prstGeom prst="rect">
          <a:avLst/>
        </a:prstGeom>
        <a:solidFill>
          <a:schemeClr val="accent6">
            <a:lumMod val="40000"/>
            <a:lumOff val="6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DO NOT Type in white</a:t>
          </a:r>
          <a:r>
            <a:rPr lang="en-US" sz="1200" b="1" baseline="0"/>
            <a:t> date columns - these will automatically calculate based on dates you enter</a:t>
          </a:r>
          <a:endParaRPr lang="en-US" sz="1200" b="1"/>
        </a:p>
      </xdr:txBody>
    </xdr:sp>
    <xdr:clientData/>
  </xdr:twoCellAnchor>
  <xdr:twoCellAnchor editAs="absolute">
    <xdr:from>
      <xdr:col>0</xdr:col>
      <xdr:colOff>95250</xdr:colOff>
      <xdr:row>0</xdr:row>
      <xdr:rowOff>47626</xdr:rowOff>
    </xdr:from>
    <xdr:to>
      <xdr:col>1</xdr:col>
      <xdr:colOff>4642</xdr:colOff>
      <xdr:row>4</xdr:row>
      <xdr:rowOff>300037</xdr:rowOff>
    </xdr:to>
    <xdr:sp macro="" textlink="">
      <xdr:nvSpPr>
        <xdr:cNvPr id="9" name="Course List" descr="&quot;&quot;" title="Course List Navigation Button">
          <a:hlinkClick xmlns:r="http://schemas.openxmlformats.org/officeDocument/2006/relationships" r:id="rId1"/>
          <a:extLst>
            <a:ext uri="{FF2B5EF4-FFF2-40B4-BE49-F238E27FC236}">
              <a16:creationId xmlns:a16="http://schemas.microsoft.com/office/drawing/2014/main" id="{00000000-0008-0000-0000-00000C000000}"/>
            </a:ext>
          </a:extLst>
        </xdr:cNvPr>
        <xdr:cNvSpPr/>
      </xdr:nvSpPr>
      <xdr:spPr>
        <a:xfrm rot="16200000">
          <a:off x="-403681" y="546557"/>
          <a:ext cx="1419224" cy="421361"/>
        </a:xfrm>
        <a:prstGeom prst="round2SameRect">
          <a:avLst/>
        </a:prstGeom>
        <a:solidFill>
          <a:schemeClr val="accent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ysClr val="windowText" lastClr="000000"/>
              </a:solidFill>
              <a:latin typeface="+mj-lt"/>
            </a:rPr>
            <a:t>PLAN LIST</a:t>
          </a:r>
        </a:p>
      </xdr:txBody>
    </xdr:sp>
    <xdr:clientData fPrintsWithSheet="0"/>
  </xdr:twoCellAnchor>
  <xdr:twoCellAnchor editAs="absolute">
    <xdr:from>
      <xdr:col>0</xdr:col>
      <xdr:colOff>107157</xdr:colOff>
      <xdr:row>4</xdr:row>
      <xdr:rowOff>357188</xdr:rowOff>
    </xdr:from>
    <xdr:to>
      <xdr:col>1</xdr:col>
      <xdr:colOff>16550</xdr:colOff>
      <xdr:row>5</xdr:row>
      <xdr:rowOff>107159</xdr:rowOff>
    </xdr:to>
    <xdr:sp macro="" textlink="">
      <xdr:nvSpPr>
        <xdr:cNvPr id="13" name="Training Log" descr="&quot;&quot;" title="Training Log Navigation Button">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rot="16200000">
          <a:off x="-378679" y="2009837"/>
          <a:ext cx="1393033" cy="421362"/>
        </a:xfrm>
        <a:prstGeom prst="round2SameRect">
          <a:avLst/>
        </a:prstGeom>
        <a:solidFill>
          <a:srgbClr val="0070C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SL / GH PLANS</a:t>
          </a:r>
        </a:p>
      </xdr:txBody>
    </xdr:sp>
    <xdr:clientData fPrintsWithSheet="0"/>
  </xdr:twoCellAnchor>
  <xdr:twoCellAnchor editAs="absolute">
    <xdr:from>
      <xdr:col>0</xdr:col>
      <xdr:colOff>107156</xdr:colOff>
      <xdr:row>5</xdr:row>
      <xdr:rowOff>166687</xdr:rowOff>
    </xdr:from>
    <xdr:to>
      <xdr:col>1</xdr:col>
      <xdr:colOff>16549</xdr:colOff>
      <xdr:row>8</xdr:row>
      <xdr:rowOff>95252</xdr:rowOff>
    </xdr:to>
    <xdr:sp macro="" textlink="">
      <xdr:nvSpPr>
        <xdr:cNvPr id="16" name="Training Log" descr="&quot;&quot;" title="Training Log Navigation Button">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rot="16200000">
          <a:off x="-289383" y="3373101"/>
          <a:ext cx="1214440" cy="421362"/>
        </a:xfrm>
        <a:prstGeom prst="round2SameRect">
          <a:avLst/>
        </a:prstGeom>
        <a:solidFill>
          <a:schemeClr val="accent2">
            <a:lumMod val="7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baseline="0">
              <a:solidFill>
                <a:schemeClr val="tx1">
                  <a:lumMod val="75000"/>
                  <a:lumOff val="25000"/>
                </a:schemeClr>
              </a:solidFill>
              <a:latin typeface="+mj-lt"/>
            </a:rPr>
            <a:t>  </a:t>
          </a:r>
          <a:endParaRPr lang="en-US" sz="1100" b="1">
            <a:solidFill>
              <a:schemeClr val="tx1">
                <a:lumMod val="75000"/>
                <a:lumOff val="25000"/>
              </a:schemeClr>
            </a:solidFill>
            <a:latin typeface="+mj-lt"/>
          </a:endParaRPr>
        </a:p>
      </xdr:txBody>
    </xdr:sp>
    <xdr:clientData fPrintsWithSheet="0"/>
  </xdr:twoCellAnchor>
  <xdr:twoCellAnchor editAs="absolute">
    <xdr:from>
      <xdr:col>0</xdr:col>
      <xdr:colOff>95251</xdr:colOff>
      <xdr:row>8</xdr:row>
      <xdr:rowOff>142876</xdr:rowOff>
    </xdr:from>
    <xdr:to>
      <xdr:col>1</xdr:col>
      <xdr:colOff>4644</xdr:colOff>
      <xdr:row>12</xdr:row>
      <xdr:rowOff>119065</xdr:rowOff>
    </xdr:to>
    <xdr:sp macro="" textlink="">
      <xdr:nvSpPr>
        <xdr:cNvPr id="18" name="Training Log" descr="&quot;&quot;" title="Training Log Navigation Button">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rot="16200000">
          <a:off x="-539413" y="4873290"/>
          <a:ext cx="1690689" cy="421362"/>
        </a:xfrm>
        <a:prstGeom prst="round2SameRect">
          <a:avLst>
            <a:gd name="adj1" fmla="val 0"/>
            <a:gd name="adj2" fmla="val 0"/>
          </a:avLst>
        </a:prstGeom>
        <a:solidFill>
          <a:schemeClr val="accent6">
            <a:lumMod val="75000"/>
          </a:schemeClr>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Crisis Diversion PLAN</a:t>
          </a:r>
          <a:r>
            <a:rPr lang="en-US" sz="1100" b="1" baseline="0">
              <a:solidFill>
                <a:schemeClr val="tx1">
                  <a:lumMod val="75000"/>
                  <a:lumOff val="25000"/>
                </a:schemeClr>
              </a:solidFill>
              <a:latin typeface="+mj-lt"/>
            </a:rPr>
            <a:t>S</a:t>
          </a:r>
          <a:endParaRPr lang="en-US" sz="1100" b="1">
            <a:solidFill>
              <a:schemeClr val="tx1">
                <a:lumMod val="75000"/>
                <a:lumOff val="25000"/>
              </a:schemeClr>
            </a:solidFill>
            <a:latin typeface="+mj-lt"/>
          </a:endParaRPr>
        </a:p>
      </xdr:txBody>
    </xdr:sp>
    <xdr:clientData fPrintsWithSheet="0"/>
  </xdr:twoCellAnchor>
  <xdr:twoCellAnchor editAs="absolute">
    <xdr:from>
      <xdr:col>0</xdr:col>
      <xdr:colOff>83345</xdr:colOff>
      <xdr:row>12</xdr:row>
      <xdr:rowOff>166689</xdr:rowOff>
    </xdr:from>
    <xdr:to>
      <xdr:col>0</xdr:col>
      <xdr:colOff>504707</xdr:colOff>
      <xdr:row>14</xdr:row>
      <xdr:rowOff>387994</xdr:rowOff>
    </xdr:to>
    <xdr:sp macro="" textlink="">
      <xdr:nvSpPr>
        <xdr:cNvPr id="19" name="Training Log" descr="&quot;&quot;" title="Training Log Navigation Button">
          <a:hlinkClick xmlns:r="http://schemas.openxmlformats.org/officeDocument/2006/relationships" r:id="rId5"/>
          <a:extLst>
            <a:ext uri="{FF2B5EF4-FFF2-40B4-BE49-F238E27FC236}">
              <a16:creationId xmlns:a16="http://schemas.microsoft.com/office/drawing/2014/main" id="{00000000-0008-0000-0000-000005000000}"/>
            </a:ext>
          </a:extLst>
        </xdr:cNvPr>
        <xdr:cNvSpPr/>
      </xdr:nvSpPr>
      <xdr:spPr>
        <a:xfrm rot="16200000">
          <a:off x="-245252" y="6305536"/>
          <a:ext cx="1078555" cy="421362"/>
        </a:xfrm>
        <a:prstGeom prst="round2SameRect">
          <a:avLst/>
        </a:prstGeom>
        <a:solidFill>
          <a:schemeClr val="accent4"/>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LSR PLAN</a:t>
          </a:r>
          <a:r>
            <a:rPr lang="en-US" sz="1100" b="1" baseline="0">
              <a:solidFill>
                <a:schemeClr val="tx1">
                  <a:lumMod val="75000"/>
                  <a:lumOff val="25000"/>
                </a:schemeClr>
              </a:solidFill>
              <a:latin typeface="+mj-lt"/>
            </a:rPr>
            <a:t>S </a:t>
          </a:r>
          <a:endParaRPr lang="en-US" sz="1100" b="1">
            <a:solidFill>
              <a:schemeClr val="tx1">
                <a:lumMod val="75000"/>
                <a:lumOff val="25000"/>
              </a:schemeClr>
            </a:solidFill>
            <a:latin typeface="+mj-lt"/>
          </a:endParaRPr>
        </a:p>
      </xdr:txBody>
    </xdr:sp>
    <xdr:clientData fPrintsWithSheet="0"/>
  </xdr:twoCellAnchor>
  <xdr:twoCellAnchor editAs="absolute">
    <xdr:from>
      <xdr:col>0</xdr:col>
      <xdr:colOff>95251</xdr:colOff>
      <xdr:row>15</xdr:row>
      <xdr:rowOff>59532</xdr:rowOff>
    </xdr:from>
    <xdr:to>
      <xdr:col>1</xdr:col>
      <xdr:colOff>4644</xdr:colOff>
      <xdr:row>18</xdr:row>
      <xdr:rowOff>66522</xdr:rowOff>
    </xdr:to>
    <xdr:sp macro="" textlink="">
      <xdr:nvSpPr>
        <xdr:cNvPr id="21" name="Training Log" descr="&quot;&quot;" title="Training Log Navigation Button">
          <a:hlinkClick xmlns:r="http://schemas.openxmlformats.org/officeDocument/2006/relationships" r:id="rId6"/>
          <a:extLst>
            <a:ext uri="{FF2B5EF4-FFF2-40B4-BE49-F238E27FC236}">
              <a16:creationId xmlns:a16="http://schemas.microsoft.com/office/drawing/2014/main" id="{00000000-0008-0000-0000-000005000000}"/>
            </a:ext>
          </a:extLst>
        </xdr:cNvPr>
        <xdr:cNvSpPr/>
      </xdr:nvSpPr>
      <xdr:spPr>
        <a:xfrm rot="16200000">
          <a:off x="-340501" y="7591409"/>
          <a:ext cx="1292865" cy="421362"/>
        </a:xfrm>
        <a:prstGeom prst="round2SameRect">
          <a:avLst/>
        </a:prstGeom>
        <a:solidFill>
          <a:schemeClr val="accent3">
            <a:lumMod val="60000"/>
            <a:lumOff val="4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LSR PLAN</a:t>
          </a:r>
          <a:r>
            <a:rPr lang="en-US" sz="1100" b="1" baseline="0">
              <a:solidFill>
                <a:schemeClr val="tx1">
                  <a:lumMod val="75000"/>
                  <a:lumOff val="25000"/>
                </a:schemeClr>
              </a:solidFill>
              <a:latin typeface="+mj-lt"/>
            </a:rPr>
            <a:t>S LIST</a:t>
          </a:r>
          <a:endParaRPr lang="en-US" sz="1100" b="1">
            <a:solidFill>
              <a:schemeClr val="tx1">
                <a:lumMod val="75000"/>
                <a:lumOff val="25000"/>
              </a:schemeClr>
            </a:solidFill>
            <a:latin typeface="+mj-lt"/>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10</xdr:col>
      <xdr:colOff>464344</xdr:colOff>
      <xdr:row>1</xdr:row>
      <xdr:rowOff>35719</xdr:rowOff>
    </xdr:from>
    <xdr:to>
      <xdr:col>13</xdr:col>
      <xdr:colOff>821531</xdr:colOff>
      <xdr:row>3</xdr:row>
      <xdr:rowOff>190499</xdr:rowOff>
    </xdr:to>
    <xdr:sp macro="" textlink="">
      <xdr:nvSpPr>
        <xdr:cNvPr id="6" name="TextBox 5"/>
        <xdr:cNvSpPr txBox="1"/>
      </xdr:nvSpPr>
      <xdr:spPr>
        <a:xfrm>
          <a:off x="12692063" y="214313"/>
          <a:ext cx="3500437" cy="916780"/>
        </a:xfrm>
        <a:prstGeom prst="rect">
          <a:avLst/>
        </a:prstGeom>
        <a:solidFill>
          <a:schemeClr val="accent6">
            <a:lumMod val="40000"/>
            <a:lumOff val="6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DO NOT Type in Exp.</a:t>
          </a:r>
          <a:r>
            <a:rPr lang="en-US" sz="1200" b="1" baseline="0"/>
            <a:t> date columns - these will automatically calculate based on dates you enter</a:t>
          </a:r>
          <a:endParaRPr lang="en-US" sz="1200" b="1"/>
        </a:p>
      </xdr:txBody>
    </xdr:sp>
    <xdr:clientData/>
  </xdr:twoCellAnchor>
  <xdr:twoCellAnchor editAs="absolute">
    <xdr:from>
      <xdr:col>0</xdr:col>
      <xdr:colOff>95250</xdr:colOff>
      <xdr:row>0</xdr:row>
      <xdr:rowOff>71438</xdr:rowOff>
    </xdr:from>
    <xdr:to>
      <xdr:col>1</xdr:col>
      <xdr:colOff>4642</xdr:colOff>
      <xdr:row>4</xdr:row>
      <xdr:rowOff>323849</xdr:rowOff>
    </xdr:to>
    <xdr:sp macro="" textlink="">
      <xdr:nvSpPr>
        <xdr:cNvPr id="7" name="Course List" descr="&quot;&quot;" title="Course List Navigation Button">
          <a:hlinkClick xmlns:r="http://schemas.openxmlformats.org/officeDocument/2006/relationships" r:id="rId1"/>
          <a:extLst>
            <a:ext uri="{FF2B5EF4-FFF2-40B4-BE49-F238E27FC236}">
              <a16:creationId xmlns:a16="http://schemas.microsoft.com/office/drawing/2014/main" id="{00000000-0008-0000-0000-00000C000000}"/>
            </a:ext>
          </a:extLst>
        </xdr:cNvPr>
        <xdr:cNvSpPr/>
      </xdr:nvSpPr>
      <xdr:spPr>
        <a:xfrm rot="16200000">
          <a:off x="-403681" y="570369"/>
          <a:ext cx="1419224" cy="421361"/>
        </a:xfrm>
        <a:prstGeom prst="round2SameRect">
          <a:avLst/>
        </a:prstGeom>
        <a:solidFill>
          <a:schemeClr val="accent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ysClr val="windowText" lastClr="000000"/>
              </a:solidFill>
              <a:latin typeface="+mj-lt"/>
            </a:rPr>
            <a:t>PLAN LIST</a:t>
          </a:r>
        </a:p>
      </xdr:txBody>
    </xdr:sp>
    <xdr:clientData fPrintsWithSheet="0"/>
  </xdr:twoCellAnchor>
  <xdr:twoCellAnchor editAs="absolute">
    <xdr:from>
      <xdr:col>0</xdr:col>
      <xdr:colOff>83344</xdr:colOff>
      <xdr:row>4</xdr:row>
      <xdr:rowOff>392907</xdr:rowOff>
    </xdr:from>
    <xdr:to>
      <xdr:col>0</xdr:col>
      <xdr:colOff>504706</xdr:colOff>
      <xdr:row>5</xdr:row>
      <xdr:rowOff>142878</xdr:rowOff>
    </xdr:to>
    <xdr:sp macro="" textlink="">
      <xdr:nvSpPr>
        <xdr:cNvPr id="8" name="Training Log" descr="&quot;&quot;" title="Training Log Navigation Button">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rot="16200000">
          <a:off x="-402492" y="2045556"/>
          <a:ext cx="1393033" cy="421362"/>
        </a:xfrm>
        <a:prstGeom prst="round2SameRect">
          <a:avLst/>
        </a:prstGeom>
        <a:solidFill>
          <a:srgbClr val="0070C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SL / GH PLANS</a:t>
          </a:r>
        </a:p>
      </xdr:txBody>
    </xdr:sp>
    <xdr:clientData fPrintsWithSheet="0"/>
  </xdr:twoCellAnchor>
  <xdr:twoCellAnchor editAs="absolute">
    <xdr:from>
      <xdr:col>0</xdr:col>
      <xdr:colOff>83344</xdr:colOff>
      <xdr:row>5</xdr:row>
      <xdr:rowOff>202407</xdr:rowOff>
    </xdr:from>
    <xdr:to>
      <xdr:col>0</xdr:col>
      <xdr:colOff>504706</xdr:colOff>
      <xdr:row>8</xdr:row>
      <xdr:rowOff>130972</xdr:rowOff>
    </xdr:to>
    <xdr:sp macro="" textlink="">
      <xdr:nvSpPr>
        <xdr:cNvPr id="9" name="Training Log" descr="&quot;&quot;" title="Training Log Navigation Button">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rot="16200000">
          <a:off x="-313195" y="3408821"/>
          <a:ext cx="1214440" cy="421362"/>
        </a:xfrm>
        <a:prstGeom prst="round2SameRect">
          <a:avLst/>
        </a:prstGeom>
        <a:solidFill>
          <a:schemeClr val="accent2">
            <a:lumMod val="7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baseline="0">
              <a:solidFill>
                <a:schemeClr val="tx1">
                  <a:lumMod val="75000"/>
                  <a:lumOff val="25000"/>
                </a:schemeClr>
              </a:solidFill>
              <a:latin typeface="+mj-lt"/>
            </a:rPr>
            <a:t>   CP  </a:t>
          </a:r>
          <a:r>
            <a:rPr lang="en-US" sz="1100" b="1">
              <a:solidFill>
                <a:schemeClr val="tx1">
                  <a:lumMod val="75000"/>
                  <a:lumOff val="25000"/>
                </a:schemeClr>
              </a:solidFill>
              <a:latin typeface="+mj-lt"/>
            </a:rPr>
            <a:t>PLAN</a:t>
          </a:r>
          <a:r>
            <a:rPr lang="en-US" sz="1100" b="1" baseline="0">
              <a:solidFill>
                <a:schemeClr val="tx1">
                  <a:lumMod val="75000"/>
                  <a:lumOff val="25000"/>
                </a:schemeClr>
              </a:solidFill>
              <a:latin typeface="+mj-lt"/>
            </a:rPr>
            <a:t>S</a:t>
          </a:r>
          <a:endParaRPr lang="en-US" sz="1100" b="1">
            <a:solidFill>
              <a:schemeClr val="tx1">
                <a:lumMod val="75000"/>
                <a:lumOff val="25000"/>
              </a:schemeClr>
            </a:solidFill>
            <a:latin typeface="+mj-lt"/>
          </a:endParaRPr>
        </a:p>
      </xdr:txBody>
    </xdr:sp>
    <xdr:clientData fPrintsWithSheet="0"/>
  </xdr:twoCellAnchor>
  <xdr:twoCellAnchor editAs="absolute">
    <xdr:from>
      <xdr:col>0</xdr:col>
      <xdr:colOff>83347</xdr:colOff>
      <xdr:row>12</xdr:row>
      <xdr:rowOff>226220</xdr:rowOff>
    </xdr:from>
    <xdr:to>
      <xdr:col>0</xdr:col>
      <xdr:colOff>504709</xdr:colOff>
      <xdr:row>15</xdr:row>
      <xdr:rowOff>18900</xdr:rowOff>
    </xdr:to>
    <xdr:sp macro="" textlink="">
      <xdr:nvSpPr>
        <xdr:cNvPr id="11" name="Training Log" descr="&quot;&quot;" title="Training Log Navigation Button">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rot="16200000">
          <a:off x="-245250" y="6365067"/>
          <a:ext cx="1078555" cy="421362"/>
        </a:xfrm>
        <a:prstGeom prst="round2SameRect">
          <a:avLst/>
        </a:prstGeom>
        <a:solidFill>
          <a:schemeClr val="accent4"/>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LSR PLAN</a:t>
          </a:r>
          <a:r>
            <a:rPr lang="en-US" sz="1100" b="1" baseline="0">
              <a:solidFill>
                <a:schemeClr val="tx1">
                  <a:lumMod val="75000"/>
                  <a:lumOff val="25000"/>
                </a:schemeClr>
              </a:solidFill>
              <a:latin typeface="+mj-lt"/>
            </a:rPr>
            <a:t>S </a:t>
          </a:r>
          <a:endParaRPr lang="en-US" sz="1100" b="1">
            <a:solidFill>
              <a:schemeClr val="tx1">
                <a:lumMod val="75000"/>
                <a:lumOff val="25000"/>
              </a:schemeClr>
            </a:solidFill>
            <a:latin typeface="+mj-lt"/>
          </a:endParaRPr>
        </a:p>
      </xdr:txBody>
    </xdr:sp>
    <xdr:clientData fPrintsWithSheet="0"/>
  </xdr:twoCellAnchor>
  <xdr:twoCellAnchor editAs="absolute">
    <xdr:from>
      <xdr:col>0</xdr:col>
      <xdr:colOff>71441</xdr:colOff>
      <xdr:row>15</xdr:row>
      <xdr:rowOff>142879</xdr:rowOff>
    </xdr:from>
    <xdr:to>
      <xdr:col>0</xdr:col>
      <xdr:colOff>492803</xdr:colOff>
      <xdr:row>18</xdr:row>
      <xdr:rowOff>149869</xdr:rowOff>
    </xdr:to>
    <xdr:sp macro="" textlink="">
      <xdr:nvSpPr>
        <xdr:cNvPr id="13" name="Training Log" descr="&quot;&quot;" title="Training Log Navigation Button">
          <a:hlinkClick xmlns:r="http://schemas.openxmlformats.org/officeDocument/2006/relationships" r:id="rId5"/>
          <a:extLst>
            <a:ext uri="{FF2B5EF4-FFF2-40B4-BE49-F238E27FC236}">
              <a16:creationId xmlns:a16="http://schemas.microsoft.com/office/drawing/2014/main" id="{00000000-0008-0000-0000-000005000000}"/>
            </a:ext>
          </a:extLst>
        </xdr:cNvPr>
        <xdr:cNvSpPr/>
      </xdr:nvSpPr>
      <xdr:spPr>
        <a:xfrm rot="16200000">
          <a:off x="-364311" y="7674756"/>
          <a:ext cx="1292865" cy="421362"/>
        </a:xfrm>
        <a:prstGeom prst="round2SameRect">
          <a:avLst/>
        </a:prstGeom>
        <a:solidFill>
          <a:schemeClr val="accent3">
            <a:lumMod val="60000"/>
            <a:lumOff val="4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LSR PLAN</a:t>
          </a:r>
          <a:r>
            <a:rPr lang="en-US" sz="1100" b="1" baseline="0">
              <a:solidFill>
                <a:schemeClr val="tx1">
                  <a:lumMod val="75000"/>
                  <a:lumOff val="25000"/>
                </a:schemeClr>
              </a:solidFill>
              <a:latin typeface="+mj-lt"/>
            </a:rPr>
            <a:t>S LIST</a:t>
          </a:r>
          <a:endParaRPr lang="en-US" sz="1100" b="1">
            <a:solidFill>
              <a:schemeClr val="tx1">
                <a:lumMod val="75000"/>
                <a:lumOff val="25000"/>
              </a:schemeClr>
            </a:solidFill>
            <a:latin typeface="+mj-lt"/>
          </a:endParaRPr>
        </a:p>
      </xdr:txBody>
    </xdr:sp>
    <xdr:clientData fPrintsWithSheet="0"/>
  </xdr:twoCellAnchor>
  <xdr:twoCellAnchor editAs="absolute">
    <xdr:from>
      <xdr:col>0</xdr:col>
      <xdr:colOff>95250</xdr:colOff>
      <xdr:row>8</xdr:row>
      <xdr:rowOff>202407</xdr:rowOff>
    </xdr:from>
    <xdr:to>
      <xdr:col>1</xdr:col>
      <xdr:colOff>4643</xdr:colOff>
      <xdr:row>12</xdr:row>
      <xdr:rowOff>178596</xdr:rowOff>
    </xdr:to>
    <xdr:sp macro="" textlink="">
      <xdr:nvSpPr>
        <xdr:cNvPr id="14" name="Training Log" descr="&quot;&quot;" title="Training Log Navigation Button">
          <a:hlinkClick xmlns:r="http://schemas.openxmlformats.org/officeDocument/2006/relationships" r:id="rId6"/>
          <a:extLst>
            <a:ext uri="{FF2B5EF4-FFF2-40B4-BE49-F238E27FC236}">
              <a16:creationId xmlns:a16="http://schemas.microsoft.com/office/drawing/2014/main" id="{00000000-0008-0000-0000-000005000000}"/>
            </a:ext>
          </a:extLst>
        </xdr:cNvPr>
        <xdr:cNvSpPr/>
      </xdr:nvSpPr>
      <xdr:spPr>
        <a:xfrm rot="16200000">
          <a:off x="-539414" y="4932821"/>
          <a:ext cx="1690689" cy="421362"/>
        </a:xfrm>
        <a:prstGeom prst="round2SameRect">
          <a:avLst>
            <a:gd name="adj1" fmla="val 0"/>
            <a:gd name="adj2" fmla="val 0"/>
          </a:avLst>
        </a:prstGeom>
        <a:solidFill>
          <a:schemeClr val="accent6">
            <a:lumMod val="75000"/>
          </a:schemeClr>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b="1">
            <a:solidFill>
              <a:schemeClr val="tx1">
                <a:lumMod val="75000"/>
                <a:lumOff val="25000"/>
              </a:schemeClr>
            </a:solidFill>
            <a:latin typeface="+mj-lt"/>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13</xdr:col>
      <xdr:colOff>1023937</xdr:colOff>
      <xdr:row>0</xdr:row>
      <xdr:rowOff>107157</xdr:rowOff>
    </xdr:from>
    <xdr:to>
      <xdr:col>18</xdr:col>
      <xdr:colOff>333374</xdr:colOff>
      <xdr:row>2</xdr:row>
      <xdr:rowOff>547687</xdr:rowOff>
    </xdr:to>
    <xdr:sp macro="" textlink="">
      <xdr:nvSpPr>
        <xdr:cNvPr id="6" name="TextBox 5"/>
        <xdr:cNvSpPr txBox="1"/>
      </xdr:nvSpPr>
      <xdr:spPr>
        <a:xfrm>
          <a:off x="13251656" y="107157"/>
          <a:ext cx="4548187" cy="916780"/>
        </a:xfrm>
        <a:prstGeom prst="rect">
          <a:avLst/>
        </a:prstGeom>
        <a:solidFill>
          <a:schemeClr val="accent6">
            <a:lumMod val="40000"/>
            <a:lumOff val="6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DO NOT Type in Exp.</a:t>
          </a:r>
          <a:r>
            <a:rPr lang="en-US" sz="1200" b="1" baseline="0"/>
            <a:t> date columns - these will automatically calculate based on dates you enter</a:t>
          </a:r>
          <a:endParaRPr lang="en-US" sz="1200" b="1"/>
        </a:p>
      </xdr:txBody>
    </xdr:sp>
    <xdr:clientData/>
  </xdr:twoCellAnchor>
  <xdr:twoCellAnchor editAs="absolute">
    <xdr:from>
      <xdr:col>0</xdr:col>
      <xdr:colOff>83344</xdr:colOff>
      <xdr:row>0</xdr:row>
      <xdr:rowOff>71440</xdr:rowOff>
    </xdr:from>
    <xdr:to>
      <xdr:col>0</xdr:col>
      <xdr:colOff>504705</xdr:colOff>
      <xdr:row>4</xdr:row>
      <xdr:rowOff>323851</xdr:rowOff>
    </xdr:to>
    <xdr:sp macro="" textlink="">
      <xdr:nvSpPr>
        <xdr:cNvPr id="7" name="Course List" descr="&quot;&quot;" title="Course List Navigation Button">
          <a:hlinkClick xmlns:r="http://schemas.openxmlformats.org/officeDocument/2006/relationships" r:id="rId1"/>
          <a:extLst>
            <a:ext uri="{FF2B5EF4-FFF2-40B4-BE49-F238E27FC236}">
              <a16:creationId xmlns:a16="http://schemas.microsoft.com/office/drawing/2014/main" id="{00000000-0008-0000-0000-00000C000000}"/>
            </a:ext>
          </a:extLst>
        </xdr:cNvPr>
        <xdr:cNvSpPr/>
      </xdr:nvSpPr>
      <xdr:spPr>
        <a:xfrm rot="16200000">
          <a:off x="-415587" y="570371"/>
          <a:ext cx="1419224" cy="421361"/>
        </a:xfrm>
        <a:prstGeom prst="round2SameRect">
          <a:avLst/>
        </a:prstGeom>
        <a:solidFill>
          <a:schemeClr val="accent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ysClr val="windowText" lastClr="000000"/>
              </a:solidFill>
              <a:latin typeface="+mj-lt"/>
            </a:rPr>
            <a:t>PLAN LIST</a:t>
          </a:r>
        </a:p>
      </xdr:txBody>
    </xdr:sp>
    <xdr:clientData fPrintsWithSheet="0"/>
  </xdr:twoCellAnchor>
  <xdr:twoCellAnchor editAs="absolute">
    <xdr:from>
      <xdr:col>0</xdr:col>
      <xdr:colOff>83343</xdr:colOff>
      <xdr:row>4</xdr:row>
      <xdr:rowOff>381001</xdr:rowOff>
    </xdr:from>
    <xdr:to>
      <xdr:col>0</xdr:col>
      <xdr:colOff>504705</xdr:colOff>
      <xdr:row>5</xdr:row>
      <xdr:rowOff>130972</xdr:rowOff>
    </xdr:to>
    <xdr:sp macro="" textlink="">
      <xdr:nvSpPr>
        <xdr:cNvPr id="9" name="Training Log" descr="&quot;&quot;" title="Training Log Navigation Button">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rot="16200000">
          <a:off x="-402493" y="2033650"/>
          <a:ext cx="1393033" cy="421362"/>
        </a:xfrm>
        <a:prstGeom prst="round2SameRect">
          <a:avLst/>
        </a:prstGeom>
        <a:solidFill>
          <a:srgbClr val="0070C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SL / GH PLANS</a:t>
          </a:r>
        </a:p>
      </xdr:txBody>
    </xdr:sp>
    <xdr:clientData fPrintsWithSheet="0"/>
  </xdr:twoCellAnchor>
  <xdr:twoCellAnchor editAs="absolute">
    <xdr:from>
      <xdr:col>0</xdr:col>
      <xdr:colOff>83344</xdr:colOff>
      <xdr:row>5</xdr:row>
      <xdr:rowOff>190500</xdr:rowOff>
    </xdr:from>
    <xdr:to>
      <xdr:col>0</xdr:col>
      <xdr:colOff>504706</xdr:colOff>
      <xdr:row>8</xdr:row>
      <xdr:rowOff>119065</xdr:rowOff>
    </xdr:to>
    <xdr:sp macro="" textlink="">
      <xdr:nvSpPr>
        <xdr:cNvPr id="10" name="Training Log" descr="&quot;&quot;" title="Training Log Navigation Button">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rot="16200000">
          <a:off x="-313195" y="3396914"/>
          <a:ext cx="1214440" cy="421362"/>
        </a:xfrm>
        <a:prstGeom prst="round2SameRect">
          <a:avLst/>
        </a:prstGeom>
        <a:solidFill>
          <a:schemeClr val="accent2">
            <a:lumMod val="7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baseline="0">
              <a:solidFill>
                <a:schemeClr val="tx1">
                  <a:lumMod val="75000"/>
                  <a:lumOff val="25000"/>
                </a:schemeClr>
              </a:solidFill>
              <a:latin typeface="+mj-lt"/>
            </a:rPr>
            <a:t>   CP  </a:t>
          </a:r>
          <a:r>
            <a:rPr lang="en-US" sz="1100" b="1">
              <a:solidFill>
                <a:schemeClr val="tx1">
                  <a:lumMod val="75000"/>
                  <a:lumOff val="25000"/>
                </a:schemeClr>
              </a:solidFill>
              <a:latin typeface="+mj-lt"/>
            </a:rPr>
            <a:t>PLAN</a:t>
          </a:r>
          <a:r>
            <a:rPr lang="en-US" sz="1100" b="1" baseline="0">
              <a:solidFill>
                <a:schemeClr val="tx1">
                  <a:lumMod val="75000"/>
                  <a:lumOff val="25000"/>
                </a:schemeClr>
              </a:solidFill>
              <a:latin typeface="+mj-lt"/>
            </a:rPr>
            <a:t>S</a:t>
          </a:r>
          <a:endParaRPr lang="en-US" sz="1100" b="1">
            <a:solidFill>
              <a:schemeClr val="tx1">
                <a:lumMod val="75000"/>
                <a:lumOff val="25000"/>
              </a:schemeClr>
            </a:solidFill>
            <a:latin typeface="+mj-lt"/>
          </a:endParaRPr>
        </a:p>
      </xdr:txBody>
    </xdr:sp>
    <xdr:clientData fPrintsWithSheet="0"/>
  </xdr:twoCellAnchor>
  <xdr:twoCellAnchor editAs="absolute">
    <xdr:from>
      <xdr:col>0</xdr:col>
      <xdr:colOff>83345</xdr:colOff>
      <xdr:row>8</xdr:row>
      <xdr:rowOff>178595</xdr:rowOff>
    </xdr:from>
    <xdr:to>
      <xdr:col>0</xdr:col>
      <xdr:colOff>504707</xdr:colOff>
      <xdr:row>12</xdr:row>
      <xdr:rowOff>154784</xdr:rowOff>
    </xdr:to>
    <xdr:sp macro="" textlink="">
      <xdr:nvSpPr>
        <xdr:cNvPr id="11" name="Training Log" descr="&quot;&quot;" title="Training Log Navigation Button">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rot="16200000">
          <a:off x="-551319" y="4909009"/>
          <a:ext cx="1690689" cy="421362"/>
        </a:xfrm>
        <a:prstGeom prst="round2SameRect">
          <a:avLst>
            <a:gd name="adj1" fmla="val 0"/>
            <a:gd name="adj2" fmla="val 0"/>
          </a:avLst>
        </a:prstGeom>
        <a:solidFill>
          <a:schemeClr val="accent6">
            <a:lumMod val="75000"/>
          </a:schemeClr>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Crisis Diversion PLAN</a:t>
          </a:r>
          <a:r>
            <a:rPr lang="en-US" sz="1100" b="1" baseline="0">
              <a:solidFill>
                <a:schemeClr val="tx1">
                  <a:lumMod val="75000"/>
                  <a:lumOff val="25000"/>
                </a:schemeClr>
              </a:solidFill>
              <a:latin typeface="+mj-lt"/>
            </a:rPr>
            <a:t>S</a:t>
          </a:r>
          <a:endParaRPr lang="en-US" sz="1100" b="1">
            <a:solidFill>
              <a:schemeClr val="tx1">
                <a:lumMod val="75000"/>
                <a:lumOff val="25000"/>
              </a:schemeClr>
            </a:solidFill>
            <a:latin typeface="+mj-lt"/>
          </a:endParaRPr>
        </a:p>
      </xdr:txBody>
    </xdr:sp>
    <xdr:clientData fPrintsWithSheet="0"/>
  </xdr:twoCellAnchor>
  <xdr:twoCellAnchor editAs="absolute">
    <xdr:from>
      <xdr:col>0</xdr:col>
      <xdr:colOff>83345</xdr:colOff>
      <xdr:row>12</xdr:row>
      <xdr:rowOff>226220</xdr:rowOff>
    </xdr:from>
    <xdr:to>
      <xdr:col>0</xdr:col>
      <xdr:colOff>504707</xdr:colOff>
      <xdr:row>15</xdr:row>
      <xdr:rowOff>18900</xdr:rowOff>
    </xdr:to>
    <xdr:sp macro="" textlink="">
      <xdr:nvSpPr>
        <xdr:cNvPr id="12" name="Training Log" descr="&quot;&quot;" title="Training Log Navigation Button">
          <a:hlinkClick xmlns:r="http://schemas.openxmlformats.org/officeDocument/2006/relationships" r:id="rId5"/>
          <a:extLst>
            <a:ext uri="{FF2B5EF4-FFF2-40B4-BE49-F238E27FC236}">
              <a16:creationId xmlns:a16="http://schemas.microsoft.com/office/drawing/2014/main" id="{00000000-0008-0000-0000-000005000000}"/>
            </a:ext>
          </a:extLst>
        </xdr:cNvPr>
        <xdr:cNvSpPr/>
      </xdr:nvSpPr>
      <xdr:spPr>
        <a:xfrm rot="16200000">
          <a:off x="-245252" y="6365067"/>
          <a:ext cx="1078555" cy="421362"/>
        </a:xfrm>
        <a:prstGeom prst="round2SameRect">
          <a:avLst/>
        </a:prstGeom>
        <a:solidFill>
          <a:schemeClr val="accent4"/>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baseline="0">
              <a:solidFill>
                <a:schemeClr val="tx1">
                  <a:lumMod val="75000"/>
                  <a:lumOff val="25000"/>
                </a:schemeClr>
              </a:solidFill>
              <a:latin typeface="+mj-lt"/>
            </a:rPr>
            <a:t> </a:t>
          </a:r>
          <a:endParaRPr lang="en-US" sz="1100" b="1">
            <a:solidFill>
              <a:schemeClr val="tx1">
                <a:lumMod val="75000"/>
                <a:lumOff val="25000"/>
              </a:schemeClr>
            </a:solidFill>
            <a:latin typeface="+mj-lt"/>
          </a:endParaRPr>
        </a:p>
      </xdr:txBody>
    </xdr:sp>
    <xdr:clientData fPrintsWithSheet="0"/>
  </xdr:twoCellAnchor>
  <xdr:twoCellAnchor editAs="absolute">
    <xdr:from>
      <xdr:col>0</xdr:col>
      <xdr:colOff>119062</xdr:colOff>
      <xdr:row>15</xdr:row>
      <xdr:rowOff>95250</xdr:rowOff>
    </xdr:from>
    <xdr:to>
      <xdr:col>0</xdr:col>
      <xdr:colOff>500062</xdr:colOff>
      <xdr:row>18</xdr:row>
      <xdr:rowOff>45091</xdr:rowOff>
    </xdr:to>
    <xdr:sp macro="" textlink="">
      <xdr:nvSpPr>
        <xdr:cNvPr id="14" name="Training Log" descr="&quot;&quot;" title="Training Log Navigation Button">
          <a:hlinkClick xmlns:r="http://schemas.openxmlformats.org/officeDocument/2006/relationships" r:id="rId6"/>
          <a:extLst>
            <a:ext uri="{FF2B5EF4-FFF2-40B4-BE49-F238E27FC236}">
              <a16:creationId xmlns:a16="http://schemas.microsoft.com/office/drawing/2014/main" id="{00000000-0008-0000-0000-000005000000}"/>
            </a:ext>
          </a:extLst>
        </xdr:cNvPr>
        <xdr:cNvSpPr/>
      </xdr:nvSpPr>
      <xdr:spPr>
        <a:xfrm rot="16200000">
          <a:off x="-308296" y="7618733"/>
          <a:ext cx="1235716" cy="381000"/>
        </a:xfrm>
        <a:prstGeom prst="round2SameRect">
          <a:avLst/>
        </a:prstGeom>
        <a:solidFill>
          <a:schemeClr val="accent3">
            <a:lumMod val="60000"/>
            <a:lumOff val="4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LSR PLAN</a:t>
          </a:r>
          <a:r>
            <a:rPr lang="en-US" sz="1100" b="1" baseline="0">
              <a:solidFill>
                <a:schemeClr val="tx1">
                  <a:lumMod val="75000"/>
                  <a:lumOff val="25000"/>
                </a:schemeClr>
              </a:solidFill>
              <a:latin typeface="+mj-lt"/>
            </a:rPr>
            <a:t>S LIST</a:t>
          </a:r>
          <a:endParaRPr lang="en-US" sz="1100" b="1">
            <a:solidFill>
              <a:schemeClr val="tx1">
                <a:lumMod val="75000"/>
                <a:lumOff val="25000"/>
              </a:schemeClr>
            </a:solidFill>
            <a:latin typeface="+mj-lt"/>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104778</xdr:colOff>
      <xdr:row>0</xdr:row>
      <xdr:rowOff>0</xdr:rowOff>
    </xdr:from>
    <xdr:to>
      <xdr:col>0</xdr:col>
      <xdr:colOff>421362</xdr:colOff>
      <xdr:row>3</xdr:row>
      <xdr:rowOff>247653</xdr:rowOff>
    </xdr:to>
    <xdr:sp macro="" textlink="">
      <xdr:nvSpPr>
        <xdr:cNvPr id="12" name="Course List" descr="&quot;&quot;" title="Course List Navigation Button">
          <a:hlinkClick xmlns:r="http://schemas.openxmlformats.org/officeDocument/2006/relationships" r:id="rId1"/>
          <a:extLst>
            <a:ext uri="{FF2B5EF4-FFF2-40B4-BE49-F238E27FC236}">
              <a16:creationId xmlns:a16="http://schemas.microsoft.com/office/drawing/2014/main" id="{00000000-0008-0000-0000-00000C000000}"/>
            </a:ext>
          </a:extLst>
        </xdr:cNvPr>
        <xdr:cNvSpPr/>
      </xdr:nvSpPr>
      <xdr:spPr>
        <a:xfrm rot="16200000">
          <a:off x="-222707" y="327485"/>
          <a:ext cx="971553" cy="316584"/>
        </a:xfrm>
        <a:prstGeom prst="round2SameRect">
          <a:avLst/>
        </a:prstGeom>
        <a:solidFill>
          <a:schemeClr val="accent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ysClr val="windowText" lastClr="000000"/>
              </a:solidFill>
              <a:latin typeface="+mj-lt"/>
            </a:rPr>
            <a:t>PLAN LIST</a:t>
          </a:r>
        </a:p>
      </xdr:txBody>
    </xdr:sp>
    <xdr:clientData fPrintsWithSheet="0"/>
  </xdr:twoCellAnchor>
  <xdr:twoCellAnchor editAs="absolute">
    <xdr:from>
      <xdr:col>0</xdr:col>
      <xdr:colOff>95251</xdr:colOff>
      <xdr:row>3</xdr:row>
      <xdr:rowOff>276225</xdr:rowOff>
    </xdr:from>
    <xdr:to>
      <xdr:col>0</xdr:col>
      <xdr:colOff>409577</xdr:colOff>
      <xdr:row>9</xdr:row>
      <xdr:rowOff>11909</xdr:rowOff>
    </xdr:to>
    <xdr:sp macro="" textlink="">
      <xdr:nvSpPr>
        <xdr:cNvPr id="14" name="Training Log" descr="&quot;&quot;" title="Training Log Navigation Button">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rot="16200000">
          <a:off x="-420291" y="1515667"/>
          <a:ext cx="1345409" cy="314326"/>
        </a:xfrm>
        <a:prstGeom prst="round2SameRect">
          <a:avLst/>
        </a:prstGeom>
        <a:solidFill>
          <a:srgbClr val="0070C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SL / GH PLANS</a:t>
          </a:r>
        </a:p>
      </xdr:txBody>
    </xdr:sp>
    <xdr:clientData fPrintsWithSheet="0"/>
  </xdr:twoCellAnchor>
  <xdr:twoCellAnchor editAs="absolute">
    <xdr:from>
      <xdr:col>0</xdr:col>
      <xdr:colOff>76201</xdr:colOff>
      <xdr:row>9</xdr:row>
      <xdr:rowOff>66676</xdr:rowOff>
    </xdr:from>
    <xdr:to>
      <xdr:col>1</xdr:col>
      <xdr:colOff>1</xdr:colOff>
      <xdr:row>13</xdr:row>
      <xdr:rowOff>185741</xdr:rowOff>
    </xdr:to>
    <xdr:sp macro="" textlink="">
      <xdr:nvSpPr>
        <xdr:cNvPr id="16" name="Training Log" descr="&quot;&quot;" title="Training Log Navigation Button">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rot="16200000">
          <a:off x="-316706" y="2793208"/>
          <a:ext cx="1138240" cy="352425"/>
        </a:xfrm>
        <a:prstGeom prst="round2SameRect">
          <a:avLst/>
        </a:prstGeom>
        <a:solidFill>
          <a:schemeClr val="accent2">
            <a:lumMod val="7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baseline="0">
              <a:solidFill>
                <a:schemeClr val="tx1">
                  <a:lumMod val="75000"/>
                  <a:lumOff val="25000"/>
                </a:schemeClr>
              </a:solidFill>
              <a:latin typeface="+mj-lt"/>
            </a:rPr>
            <a:t>   CP  </a:t>
          </a:r>
          <a:r>
            <a:rPr lang="en-US" sz="1100" b="1">
              <a:solidFill>
                <a:schemeClr val="tx1">
                  <a:lumMod val="75000"/>
                  <a:lumOff val="25000"/>
                </a:schemeClr>
              </a:solidFill>
              <a:latin typeface="+mj-lt"/>
            </a:rPr>
            <a:t>PLAN</a:t>
          </a:r>
          <a:r>
            <a:rPr lang="en-US" sz="1100" b="1" baseline="0">
              <a:solidFill>
                <a:schemeClr val="tx1">
                  <a:lumMod val="75000"/>
                  <a:lumOff val="25000"/>
                </a:schemeClr>
              </a:solidFill>
              <a:latin typeface="+mj-lt"/>
            </a:rPr>
            <a:t>S</a:t>
          </a:r>
          <a:endParaRPr lang="en-US" sz="1100" b="1">
            <a:solidFill>
              <a:schemeClr val="tx1">
                <a:lumMod val="75000"/>
                <a:lumOff val="25000"/>
              </a:schemeClr>
            </a:solidFill>
            <a:latin typeface="+mj-lt"/>
          </a:endParaRPr>
        </a:p>
      </xdr:txBody>
    </xdr:sp>
    <xdr:clientData fPrintsWithSheet="0"/>
  </xdr:twoCellAnchor>
  <xdr:twoCellAnchor editAs="absolute">
    <xdr:from>
      <xdr:col>0</xdr:col>
      <xdr:colOff>95250</xdr:colOff>
      <xdr:row>14</xdr:row>
      <xdr:rowOff>9524</xdr:rowOff>
    </xdr:from>
    <xdr:to>
      <xdr:col>1</xdr:col>
      <xdr:colOff>1</xdr:colOff>
      <xdr:row>21</xdr:row>
      <xdr:rowOff>80964</xdr:rowOff>
    </xdr:to>
    <xdr:sp macro="" textlink="">
      <xdr:nvSpPr>
        <xdr:cNvPr id="17" name="Training Log" descr="&quot;&quot;" title="Training Log Navigation Button">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rot="16200000">
          <a:off x="-573882" y="4260056"/>
          <a:ext cx="1671640" cy="333376"/>
        </a:xfrm>
        <a:prstGeom prst="round2SameRect">
          <a:avLst>
            <a:gd name="adj1" fmla="val 0"/>
            <a:gd name="adj2" fmla="val 0"/>
          </a:avLst>
        </a:prstGeom>
        <a:solidFill>
          <a:schemeClr val="accent6">
            <a:lumMod val="75000"/>
          </a:schemeClr>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Crisis Diversion PLAN</a:t>
          </a:r>
          <a:r>
            <a:rPr lang="en-US" sz="1100" b="1" baseline="0">
              <a:solidFill>
                <a:schemeClr val="tx1">
                  <a:lumMod val="75000"/>
                  <a:lumOff val="25000"/>
                </a:schemeClr>
              </a:solidFill>
              <a:latin typeface="+mj-lt"/>
            </a:rPr>
            <a:t>S</a:t>
          </a:r>
          <a:endParaRPr lang="en-US" sz="1100" b="1">
            <a:solidFill>
              <a:schemeClr val="tx1">
                <a:lumMod val="75000"/>
                <a:lumOff val="25000"/>
              </a:schemeClr>
            </a:solidFill>
            <a:latin typeface="+mj-lt"/>
          </a:endParaRPr>
        </a:p>
      </xdr:txBody>
    </xdr:sp>
    <xdr:clientData fPrintsWithSheet="0"/>
  </xdr:twoCellAnchor>
  <xdr:twoCellAnchor editAs="absolute">
    <xdr:from>
      <xdr:col>0</xdr:col>
      <xdr:colOff>85725</xdr:colOff>
      <xdr:row>21</xdr:row>
      <xdr:rowOff>123824</xdr:rowOff>
    </xdr:from>
    <xdr:to>
      <xdr:col>0</xdr:col>
      <xdr:colOff>419101</xdr:colOff>
      <xdr:row>26</xdr:row>
      <xdr:rowOff>40330</xdr:rowOff>
    </xdr:to>
    <xdr:sp macro="" textlink="">
      <xdr:nvSpPr>
        <xdr:cNvPr id="18" name="Training Log" descr="&quot;&quot;" title="Training Log Navigation Button">
          <a:hlinkClick xmlns:r="http://schemas.openxmlformats.org/officeDocument/2006/relationships" r:id="rId5"/>
          <a:extLst>
            <a:ext uri="{FF2B5EF4-FFF2-40B4-BE49-F238E27FC236}">
              <a16:creationId xmlns:a16="http://schemas.microsoft.com/office/drawing/2014/main" id="{00000000-0008-0000-0000-000005000000}"/>
            </a:ext>
          </a:extLst>
        </xdr:cNvPr>
        <xdr:cNvSpPr/>
      </xdr:nvSpPr>
      <xdr:spPr>
        <a:xfrm rot="16200000">
          <a:off x="-277340" y="5668489"/>
          <a:ext cx="1059506" cy="333376"/>
        </a:xfrm>
        <a:prstGeom prst="round2SameRect">
          <a:avLst/>
        </a:prstGeom>
        <a:solidFill>
          <a:schemeClr val="accent4"/>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LSR PLAN</a:t>
          </a:r>
          <a:r>
            <a:rPr lang="en-US" sz="1100" b="1" baseline="0">
              <a:solidFill>
                <a:schemeClr val="tx1">
                  <a:lumMod val="75000"/>
                  <a:lumOff val="25000"/>
                </a:schemeClr>
              </a:solidFill>
              <a:latin typeface="+mj-lt"/>
            </a:rPr>
            <a:t>S </a:t>
          </a:r>
          <a:endParaRPr lang="en-US" sz="1100" b="1">
            <a:solidFill>
              <a:schemeClr val="tx1">
                <a:lumMod val="75000"/>
                <a:lumOff val="25000"/>
              </a:schemeClr>
            </a:solidFill>
            <a:latin typeface="+mj-lt"/>
          </a:endParaRPr>
        </a:p>
      </xdr:txBody>
    </xdr:sp>
    <xdr:clientData fPrintsWithSheet="0"/>
  </xdr:twoCellAnchor>
  <xdr:twoCellAnchor editAs="absolute">
    <xdr:from>
      <xdr:col>0</xdr:col>
      <xdr:colOff>66676</xdr:colOff>
      <xdr:row>26</xdr:row>
      <xdr:rowOff>66675</xdr:rowOff>
    </xdr:from>
    <xdr:to>
      <xdr:col>1</xdr:col>
      <xdr:colOff>1</xdr:colOff>
      <xdr:row>31</xdr:row>
      <xdr:rowOff>149866</xdr:rowOff>
    </xdr:to>
    <xdr:sp macro="" textlink="">
      <xdr:nvSpPr>
        <xdr:cNvPr id="19" name="Training Log" descr="&quot;&quot;" title="Training Log Navigation Button">
          <a:hlinkClick xmlns:r="http://schemas.openxmlformats.org/officeDocument/2006/relationships" r:id="rId6"/>
          <a:extLst>
            <a:ext uri="{FF2B5EF4-FFF2-40B4-BE49-F238E27FC236}">
              <a16:creationId xmlns:a16="http://schemas.microsoft.com/office/drawing/2014/main" id="{00000000-0008-0000-0000-000005000000}"/>
            </a:ext>
          </a:extLst>
        </xdr:cNvPr>
        <xdr:cNvSpPr/>
      </xdr:nvSpPr>
      <xdr:spPr>
        <a:xfrm rot="16200000">
          <a:off x="-365445" y="6823396"/>
          <a:ext cx="1226191" cy="361950"/>
        </a:xfrm>
        <a:prstGeom prst="round2SameRect">
          <a:avLst/>
        </a:prstGeom>
        <a:solidFill>
          <a:schemeClr val="accent3">
            <a:lumMod val="60000"/>
            <a:lumOff val="4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b="1">
            <a:solidFill>
              <a:schemeClr val="tx1">
                <a:lumMod val="75000"/>
                <a:lumOff val="25000"/>
              </a:schemeClr>
            </a:solidFill>
            <a:latin typeface="+mj-lt"/>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102395</xdr:colOff>
      <xdr:row>1</xdr:row>
      <xdr:rowOff>102545</xdr:rowOff>
    </xdr:from>
    <xdr:to>
      <xdr:col>1</xdr:col>
      <xdr:colOff>11788</xdr:colOff>
      <xdr:row>7</xdr:row>
      <xdr:rowOff>50157</xdr:rowOff>
    </xdr:to>
    <xdr:sp macro="" textlink="">
      <xdr:nvSpPr>
        <xdr:cNvPr id="5" name="Training Log" descr="&quot;&quot;" title="Training Log Navigation Button">
          <a:extLst>
            <a:ext uri="{FF2B5EF4-FFF2-40B4-BE49-F238E27FC236}">
              <a16:creationId xmlns:a16="http://schemas.microsoft.com/office/drawing/2014/main" id="{00000000-0008-0000-0000-000005000000}"/>
            </a:ext>
          </a:extLst>
        </xdr:cNvPr>
        <xdr:cNvSpPr/>
      </xdr:nvSpPr>
      <xdr:spPr>
        <a:xfrm rot="16200000">
          <a:off x="-397727" y="783642"/>
          <a:ext cx="1423987" cy="423743"/>
        </a:xfrm>
        <a:prstGeom prst="round2SameRect">
          <a:avLst/>
        </a:prstGeom>
        <a:solidFill>
          <a:srgbClr val="0070C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PLAN</a:t>
          </a:r>
          <a:r>
            <a:rPr lang="en-US" sz="1100" b="1" baseline="0">
              <a:solidFill>
                <a:schemeClr val="tx1">
                  <a:lumMod val="75000"/>
                  <a:lumOff val="25000"/>
                </a:schemeClr>
              </a:solidFill>
              <a:latin typeface="+mj-lt"/>
            </a:rPr>
            <a:t> DATABASE</a:t>
          </a:r>
          <a:endParaRPr lang="en-US" sz="1100" b="1">
            <a:solidFill>
              <a:schemeClr val="tx1">
                <a:lumMod val="75000"/>
                <a:lumOff val="25000"/>
              </a:schemeClr>
            </a:solidFill>
            <a:latin typeface="+mj-lt"/>
          </a:endParaRPr>
        </a:p>
      </xdr:txBody>
    </xdr:sp>
    <xdr:clientData fPrintsWithSheet="0"/>
  </xdr:twoCellAnchor>
  <xdr:twoCellAnchor editAs="absolute">
    <xdr:from>
      <xdr:col>0</xdr:col>
      <xdr:colOff>102398</xdr:colOff>
      <xdr:row>7</xdr:row>
      <xdr:rowOff>136356</xdr:rowOff>
    </xdr:from>
    <xdr:to>
      <xdr:col>1</xdr:col>
      <xdr:colOff>11790</xdr:colOff>
      <xdr:row>12</xdr:row>
      <xdr:rowOff>55393</xdr:rowOff>
    </xdr:to>
    <xdr:sp macro="" textlink="">
      <xdr:nvSpPr>
        <xdr:cNvPr id="12" name="Course List" descr="&quot;&quot;" title="Course List Navigation Button">
          <a:hlinkClick xmlns:r="http://schemas.openxmlformats.org/officeDocument/2006/relationships" r:id="rId1" tooltip="Click to view Course List"/>
          <a:extLst>
            <a:ext uri="{FF2B5EF4-FFF2-40B4-BE49-F238E27FC236}">
              <a16:creationId xmlns:a16="http://schemas.microsoft.com/office/drawing/2014/main" id="{00000000-0008-0000-0000-00000C000000}"/>
            </a:ext>
          </a:extLst>
        </xdr:cNvPr>
        <xdr:cNvSpPr/>
      </xdr:nvSpPr>
      <xdr:spPr>
        <a:xfrm rot="16200000">
          <a:off x="-397725" y="2293829"/>
          <a:ext cx="1423987" cy="423742"/>
        </a:xfrm>
        <a:prstGeom prst="round2SameRect">
          <a:avLst/>
        </a:prstGeom>
        <a:solidFill>
          <a:schemeClr val="accent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ysClr val="windowText" lastClr="000000"/>
              </a:solidFill>
              <a:latin typeface="+mj-lt"/>
            </a:rPr>
            <a:t>PLAN LIST</a:t>
          </a:r>
        </a:p>
      </xdr:txBody>
    </xdr:sp>
    <xdr:clientData fPrintsWithSheet="0"/>
  </xdr:twoCellAnchor>
  <xdr:absoluteAnchor>
    <xdr:pos x="151359" y="3237132"/>
    <xdr:ext cx="335973" cy="1732"/>
    <xdr:cxnSp macro="">
      <xdr:nvCxnSpPr>
        <xdr:cNvPr id="3" name="Straight Connector 2" descr="&quot;&quot;" title="Line">
          <a:extLst>
            <a:ext uri="{FF2B5EF4-FFF2-40B4-BE49-F238E27FC236}">
              <a16:creationId xmlns:a16="http://schemas.microsoft.com/office/drawing/2014/main" id="{00000000-0008-0000-0000-000003000000}"/>
            </a:ext>
          </a:extLst>
        </xdr:cNvPr>
        <xdr:cNvCxnSpPr/>
      </xdr:nvCxnSpPr>
      <xdr:spPr>
        <a:xfrm>
          <a:off x="151359" y="3237132"/>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twoCellAnchor editAs="absolute">
    <xdr:from>
      <xdr:col>4</xdr:col>
      <xdr:colOff>76200</xdr:colOff>
      <xdr:row>0</xdr:row>
      <xdr:rowOff>114300</xdr:rowOff>
    </xdr:from>
    <xdr:to>
      <xdr:col>5</xdr:col>
      <xdr:colOff>485775</xdr:colOff>
      <xdr:row>9</xdr:row>
      <xdr:rowOff>209550</xdr:rowOff>
    </xdr:to>
    <mc:AlternateContent xmlns:mc="http://schemas.openxmlformats.org/markup-compatibility/2006" xmlns:sle15="http://schemas.microsoft.com/office/drawing/2012/slicer">
      <mc:Choice Requires="sle15">
        <xdr:graphicFrame macro="">
          <xdr:nvGraphicFramePr>
            <xdr:cNvPr id="2" name="PLAN TITLE 1"/>
            <xdr:cNvGraphicFramePr/>
          </xdr:nvGraphicFramePr>
          <xdr:xfrm>
            <a:off x="0" y="0"/>
            <a:ext cx="0" cy="0"/>
          </xdr:xfrm>
          <a:graphic>
            <a:graphicData uri="http://schemas.microsoft.com/office/drawing/2010/slicer">
              <sle:slicer xmlns:sle="http://schemas.microsoft.com/office/drawing/2010/slicer" name="PLAN TITLE 1"/>
            </a:graphicData>
          </a:graphic>
        </xdr:graphicFrame>
      </mc:Choice>
      <mc:Fallback xmlns="">
        <xdr:sp macro="" textlink="">
          <xdr:nvSpPr>
            <xdr:cNvPr id="0" name=""/>
            <xdr:cNvSpPr>
              <a:spLocks noTextEdit="1"/>
            </xdr:cNvSpPr>
          </xdr:nvSpPr>
          <xdr:spPr>
            <a:xfrm>
              <a:off x="6496050" y="114300"/>
              <a:ext cx="1504950" cy="2032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xdr:from>
      <xdr:col>3</xdr:col>
      <xdr:colOff>35718</xdr:colOff>
      <xdr:row>12</xdr:row>
      <xdr:rowOff>23811</xdr:rowOff>
    </xdr:from>
    <xdr:to>
      <xdr:col>3</xdr:col>
      <xdr:colOff>1178717</xdr:colOff>
      <xdr:row>15</xdr:row>
      <xdr:rowOff>226217</xdr:rowOff>
    </xdr:to>
    <xdr:sp macro="" textlink="">
      <xdr:nvSpPr>
        <xdr:cNvPr id="4" name="TextBox 3"/>
        <xdr:cNvSpPr txBox="1"/>
      </xdr:nvSpPr>
      <xdr:spPr>
        <a:xfrm>
          <a:off x="5262562" y="3178967"/>
          <a:ext cx="1142999" cy="8810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Click on cell and choose "yes" or "no" from drop down ---------&gt;</a:t>
          </a:r>
        </a:p>
        <a:p>
          <a:r>
            <a:rPr lang="en-US" sz="800"/>
            <a:t>Then required plans wiill</a:t>
          </a:r>
          <a:r>
            <a:rPr lang="en-US" sz="800" baseline="0"/>
            <a:t> higlhlight</a:t>
          </a:r>
          <a:r>
            <a:rPr lang="en-US" sz="800"/>
            <a:t> </a:t>
          </a: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LAN_TITLE" sourceName="PLAN TITLE">
  <extLst>
    <x:ext xmlns:x15="http://schemas.microsoft.com/office/spreadsheetml/2010/11/main" uri="{2F2917AC-EB37-4324-AD4E-5DD8C200BD13}">
      <x15:tableSlicerCache tableId="3"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L__GH" sourceName="SL /GH">
  <extLst>
    <x:ext xmlns:x15="http://schemas.microsoft.com/office/spreadsheetml/2010/11/main" uri="{2F2917AC-EB37-4324-AD4E-5DD8C200BD13}">
      <x15:tableSlicerCache tableId="3" column="8" sortOrder="descending"/>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P" sourceName="CP">
  <extLst>
    <x:ext xmlns:x15="http://schemas.microsoft.com/office/spreadsheetml/2010/11/main" uri="{2F2917AC-EB37-4324-AD4E-5DD8C200BD13}">
      <x15:tableSlicerCache tableId="3" column="7" sortOrder="descending"/>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NEW_Client" sourceName="NEW Client">
  <extLst>
    <x:ext xmlns:x15="http://schemas.microsoft.com/office/spreadsheetml/2010/11/main" uri="{2F2917AC-EB37-4324-AD4E-5DD8C200BD13}">
      <x15:tableSlicerCache tableId="3" column="6" sortOrder="descending"/>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CRISIS_DIV" sourceName="CRISIS DIV">
  <extLst>
    <x:ext xmlns:x15="http://schemas.microsoft.com/office/spreadsheetml/2010/11/main" uri="{2F2917AC-EB37-4324-AD4E-5DD8C200BD13}">
      <x15:tableSlicerCache tableId="3" column="5" sortOrder="descending"/>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PLAN_TITLE1" sourceName="PLAN TITLE">
  <extLst>
    <x:ext xmlns:x15="http://schemas.microsoft.com/office/spreadsheetml/2010/11/main" uri="{2F2917AC-EB37-4324-AD4E-5DD8C200BD13}">
      <x15:tableSlicerCache tableId="5" column="4"/>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LSR" sourceName="LSR">
  <extLst>
    <x:ext xmlns:x15="http://schemas.microsoft.com/office/spreadsheetml/2010/11/main" uri="{2F2917AC-EB37-4324-AD4E-5DD8C200BD13}">
      <x15:tableSlicerCache tableId="3"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LAN TITLE" cache="Slicer_PLAN_TITLE" caption="PLAN TITLE" rowHeight="225425"/>
  <slicer name="SL /GH" cache="Slicer_SL__GH" caption="SL /GH" rowHeight="225425"/>
  <slicer name="CP" cache="Slicer_CP" caption="CP" rowHeight="225425"/>
  <slicer name="NEW Client" cache="Slicer_NEW_Client" caption="NEW Client" rowHeight="225425"/>
  <slicer name="CRISIS DIV" cache="Slicer_CRISIS_DIV" caption="CRISIS DIV" rowHeight="225425"/>
  <slicer name="LSR" cache="Slicer_LSR" caption="LSR" rowHeight="225425"/>
</slicers>
</file>

<file path=xl/slicers/slicer2.xml><?xml version="1.0" encoding="utf-8"?>
<slicers xmlns="http://schemas.microsoft.com/office/spreadsheetml/2009/9/main" xmlns:mc="http://schemas.openxmlformats.org/markup-compatibility/2006" xmlns:x="http://schemas.openxmlformats.org/spreadsheetml/2006/main" mc:Ignorable="x">
  <slicer name="PLAN TITLE 1" cache="Slicer_PLAN_TITLE1" caption="PLAN TITLE" rowHeight="225425"/>
</slicers>
</file>

<file path=xl/tables/table1.xml><?xml version="1.0" encoding="utf-8"?>
<table xmlns="http://schemas.openxmlformats.org/spreadsheetml/2006/main" id="3" name="tblCourseList" displayName="tblCourseList" ref="C6:M64" totalsRowShown="0" headerRowCellStyle="Heading 2">
  <autoFilter ref="C6:M64"/>
  <sortState ref="C7:L41">
    <sortCondition sortBy="cellColor" ref="E7:E41" dxfId="296"/>
    <sortCondition sortBy="cellColor" ref="E7:E41" dxfId="295"/>
    <sortCondition sortBy="cellColor" ref="G7:G41" dxfId="294"/>
    <sortCondition sortBy="cellColor" ref="G7:G41" dxfId="293"/>
    <sortCondition sortBy="cellColor" ref="F7:F41" dxfId="292"/>
    <sortCondition sortBy="cellColor" ref="F7:F41" dxfId="291"/>
  </sortState>
  <tableColumns count="11">
    <tableColumn id="1" name="PLAN TITLE" dataDxfId="290"/>
    <tableColumn id="3" name="Review   /    Revise after" dataDxfId="289"/>
    <tableColumn id="8" name="SL /GH" dataDxfId="288"/>
    <tableColumn id="7" name="CP" dataDxfId="287"/>
    <tableColumn id="6" name="NEW Client" dataDxfId="286"/>
    <tableColumn id="5" name="CRISIS DIV" dataDxfId="285"/>
    <tableColumn id="4" name="LSR" dataDxfId="284"/>
    <tableColumn id="11" name="DSHS Form" dataDxfId="283"/>
    <tableColumn id="12" name="DDA Policy" dataDxfId="282"/>
    <tableColumn id="10" name="WAC/RCW" dataDxfId="281"/>
    <tableColumn id="2" name="NOTES" dataDxfId="280"/>
  </tableColumns>
  <tableStyleInfo name="Employee Training Tracker - List" showFirstColumn="1" showLastColumn="1" showRowStripes="1" showColumnStripes="0"/>
  <extLst>
    <ext xmlns:x14="http://schemas.microsoft.com/office/spreadsheetml/2009/9/main" uri="{504A1905-F514-4f6f-8877-14C23A59335A}">
      <x14:table altText="Course List" altTextSummary="List of courses and information for each course such as Instructor, Description, and Hours. Information in this table also appears as choices in the various drop down lists on the Training Log sheet."/>
    </ext>
  </extLst>
</table>
</file>

<file path=xl/tables/table2.xml><?xml version="1.0" encoding="utf-8"?>
<table xmlns="http://schemas.openxmlformats.org/spreadsheetml/2006/main" id="2" name="tblTrainingLog3" displayName="tblTrainingLog3" ref="C5:AJ79" totalsRowShown="0" headerRowDxfId="279" headerRowCellStyle="Heading 2">
  <autoFilter ref="C5:AJ79"/>
  <tableColumns count="34">
    <tableColumn id="4" name="Enter client names and that each plan was completed/ last updated in highlighted cells. If applicable, expiration dates will auto-populate in the next column. Expiration dates will highlight red when past due and orange when coming due in next 60 days." dataDxfId="278"/>
    <tableColumn id="3" name="PCSP (formerly known as ISP)" dataDxfId="277"/>
    <tableColumn id="25" name="PCSP Expiration Date" dataDxfId="276">
      <calculatedColumnFormula>IF(tblTrainingLog3[[#This Row],[PCSP (formerly known as ISP)]],tblTrainingLog3[[#This Row],[PCSP (formerly known as ISP)]]+'Plan List'!D$7,"")</calculatedColumnFormula>
    </tableColumn>
    <tableColumn id="2" name="IISP" dataDxfId="275"/>
    <tableColumn id="28" name="IISP Exp date" dataDxfId="274">
      <calculatedColumnFormula>IF(tblTrainingLog3[[#This Row],[IISP]],tblTrainingLog3[[#This Row],[IISP]]+'Plan List'!D$9,"")</calculatedColumnFormula>
    </tableColumn>
    <tableColumn id="5" name="IISP Summary of goal progress" dataDxfId="273"/>
    <tableColumn id="29" name="IISP Summary due date" dataDxfId="272">
      <calculatedColumnFormula>IF(tblTrainingLog3[[#This Row],[IISP Summary of goal progress]],tblTrainingLog3[[#This Row],[IISP Summary of goal progress]]+'Plan List'!D$10,"")</calculatedColumnFormula>
    </tableColumn>
    <tableColumn id="1" name="IFP - Indivdual Financial Plan" dataDxfId="271"/>
    <tableColumn id="26" name="IFP Exp date" dataDxfId="270">
      <calculatedColumnFormula>IF(tblTrainingLog3[[#This Row],[IFP - Indivdual Financial Plan]],tblTrainingLog3[[#This Row],[IFP - Indivdual Financial Plan]]+'Plan List'!D$8,"")</calculatedColumnFormula>
    </tableColumn>
    <tableColumn id="38" name="Monthly reconciliation &amp; verification of accounts (bank, cash, cards)" dataDxfId="269"/>
    <tableColumn id="6" name="Property Record" dataDxfId="268"/>
    <tableColumn id="18" name="Psychiatric Referral Summary / similar form" dataDxfId="267"/>
    <tableColumn id="17" name="Psych Med Plans" dataDxfId="266"/>
    <tableColumn id="20" name="Copy of guardianship papers" dataDxfId="265"/>
    <tableColumn id="24" name="Medical Device with known safety risk" dataDxfId="264"/>
    <tableColumn id="36" name="Medical device Exp date" dataDxfId="263">
      <calculatedColumnFormula>IF(tblTrainingLog3[[#This Row],[Medical Device with known safety risk]],tblTrainingLog3[[#This Row],[Medical Device with known safety risk]]+'Plan List'!D$31,"")</calculatedColumnFormula>
    </tableColumn>
    <tableColumn id="13" name="FA - Functional Assessment" dataDxfId="262"/>
    <tableColumn id="8" name="PBSP - Postitve Behavior Support Plan" dataDxfId="261"/>
    <tableColumn id="27" name="PBSP Review date" dataDxfId="260">
      <calculatedColumnFormula>IF(tblTrainingLog3[[#This Row],[PBSP - Postitve Behavior Support Plan]],tblTrainingLog3[[#This Row],[PBSP - Postitve Behavior Support Plan]]+'Plan List'!D$13,"")</calculatedColumnFormula>
    </tableColumn>
    <tableColumn id="7" name="Behavioral Tracking" dataDxfId="259"/>
    <tableColumn id="12" name="Exception to Policy (ETP) request &amp; consent for use of Restrictive Procedures" dataDxfId="258"/>
    <tableColumn id="33" name="ETP Exp date" dataDxfId="257">
      <calculatedColumnFormula>IF(tblTrainingLog3[[#This Row],[Exception to Policy (ETP) request &amp; consent for use of Restrictive Procedures]],tblTrainingLog3[[#This Row],[Exception to Policy (ETP) request &amp; consent for use of Restrictive Procedures]]+'Plan List'!D$17,"")</calculatedColumnFormula>
    </tableColumn>
    <tableColumn id="11" name="Data monitoring for PBSP WITHOUT Restrictive Procedures " dataDxfId="256"/>
    <tableColumn id="32" name="Data monitoring due - w/o ETP" dataDxfId="255">
      <calculatedColumnFormula>IF(tblTrainingLog3[[#This Row],[Data monitoring for PBSP WITHOUT Restrictive Procedures ]],tblTrainingLog3[[#This Row],[Data monitoring for PBSP WITHOUT Restrictive Procedures ]]+'Plan List'!D$16,"")</calculatedColumnFormula>
    </tableColumn>
    <tableColumn id="10" name="Data monitoring for PBSP when Restrictive Procedures in place" dataDxfId="254"/>
    <tableColumn id="30" name="Data monitoring due w/ETP" dataDxfId="253">
      <calculatedColumnFormula>IF(tblTrainingLog3[[#This Row],[Data monitoring for PBSP when Restrictive Procedures in place]],tblTrainingLog3[[#This Row],[Data monitoring for PBSP when Restrictive Procedures in place]]+'Plan List'!D$15,"")</calculatedColumnFormula>
    </tableColumn>
    <tableColumn id="9" name="CSCP - Cross Systems Crisis Plan" dataDxfId="252"/>
    <tableColumn id="15" name="Nurse Delegation Consent" dataDxfId="251"/>
    <tableColumn id="16" name="Nurse Delegation specific instructions" dataDxfId="250"/>
    <tableColumn id="14" name="Nurse Delegation 90 day review documentation" dataDxfId="249"/>
    <tableColumn id="34" name="Nurse Delegation 90 day due" dataDxfId="248">
      <calculatedColumnFormula>IF(tblTrainingLog3[[#This Row],[Nurse Delegation 90 day review documentation]],tblTrainingLog3[[#This Row],[Nurse Delegation 90 day review documentation]]+'Plan List'!D$22,"")</calculatedColumnFormula>
    </tableColumn>
    <tableColumn id="22" name="Residential Provider's Report of Weapon Ownership in Residential Settings" dataDxfId="247"/>
    <tableColumn id="19" name="Column10" dataDxfId="246"/>
    <tableColumn id="21" name="Column11" dataDxfId="245"/>
  </tableColumns>
  <tableStyleInfo name="Employee Training Tracker - Log" showFirstColumn="1" showLastColumn="0" showRowStripes="1" showColumnStripes="0"/>
  <extLst>
    <ext xmlns:x14="http://schemas.microsoft.com/office/spreadsheetml/2009/9/main" uri="{504A1905-F514-4f6f-8877-14C23A59335A}">
      <x14:table altText="Training Log" altTextSummary="List of training information such as Name, Course, Instructor, Date of Training, Taken, Pass/Fail, and Notes. "/>
    </ext>
  </extLst>
</table>
</file>

<file path=xl/tables/table3.xml><?xml version="1.0" encoding="utf-8"?>
<table xmlns="http://schemas.openxmlformats.org/spreadsheetml/2006/main" id="4" name="tblTrainingLog35" displayName="tblTrainingLog35" ref="C5:AQ79" totalsRowShown="0" headerRowDxfId="244" headerRowCellStyle="Heading 2">
  <autoFilter ref="C5:AQ79"/>
  <tableColumns count="41">
    <tableColumn id="4" name="Enter client names  and that each plan was completed or last updated in rows below. When applicable, expiration dates will auto-populate in the next column. Expiration dates will turn red when past due and orange when exipring within 60 days._x000a_" dataDxfId="243"/>
    <tableColumn id="3" name="PCSP (formerly known as ISP)" dataDxfId="242"/>
    <tableColumn id="25" name="PCSP Expiration Date" dataDxfId="241">
      <calculatedColumnFormula>IF(tblTrainingLog35[[#This Row],[PCSP (formerly known as ISP)]],tblTrainingLog35[[#This Row],[PCSP (formerly known as ISP)]]+'Plan List'!D$7,"")</calculatedColumnFormula>
    </tableColumn>
    <tableColumn id="2" name="IISP" dataDxfId="240"/>
    <tableColumn id="28" name="IISP Exp date" dataDxfId="239">
      <calculatedColumnFormula>IF(tblTrainingLog35[[#This Row],[IISP]],tblTrainingLog35[[#This Row],[IISP]]+'Plan List'!D$9,"")</calculatedColumnFormula>
    </tableColumn>
    <tableColumn id="5" name="IISP Summary of goal progress" dataDxfId="238"/>
    <tableColumn id="29" name="IISP Summary due date" dataDxfId="237">
      <calculatedColumnFormula>IF(tblTrainingLog35[[#This Row],[IISP Summary of goal progress]],tblTrainingLog35[[#This Row],[IISP Summary of goal progress]]+'Plan List'!D$10,"")</calculatedColumnFormula>
    </tableColumn>
    <tableColumn id="1" name="IFP - Indivdual Financial Plan" dataDxfId="236"/>
    <tableColumn id="26" name="IFP Exp date" dataDxfId="235">
      <calculatedColumnFormula>IF(tblTrainingLog35[[#This Row],[IFP - Indivdual Financial Plan]],tblTrainingLog35[[#This Row],[IFP - Indivdual Financial Plan]]+'Plan List'!D$8,"")</calculatedColumnFormula>
    </tableColumn>
    <tableColumn id="46" name="Monthly reconciliation &amp; verification of accounts (bank, cash, cards)" dataDxfId="234"/>
    <tableColumn id="6" name="Property Record" dataDxfId="233"/>
    <tableColumn id="18" name="Psychiatric Referral Summary / similar form" dataDxfId="232"/>
    <tableColumn id="17" name="Psych Med Plans" dataDxfId="231"/>
    <tableColumn id="20" name="Copy of guardianship papers" dataDxfId="230"/>
    <tableColumn id="24" name="Medical Device with known safety risk" dataDxfId="229"/>
    <tableColumn id="36" name="Medical device Exp date" dataDxfId="228">
      <calculatedColumnFormula>IF(tblTrainingLog35[[#This Row],[Medical Device with known safety risk]],tblTrainingLog35[[#This Row],[Medical Device with known safety risk]]+'Plan List'!D$31,"")</calculatedColumnFormula>
    </tableColumn>
    <tableColumn id="45" name="Community Protection Treatment Plan" dataDxfId="227"/>
    <tableColumn id="44" name="CP Treatment Plan review date" dataDxfId="226">
      <calculatedColumnFormula>IF(tblTrainingLog35[[#This Row],[Community Protection Treatment Plan]],tblTrainingLog35[[#This Row],[Community Protection Treatment Plan]]+'Plan List'!D$33,"")</calculatedColumnFormula>
    </tableColumn>
    <tableColumn id="43" name="Written psychosexual evaluation or risk assessment" dataDxfId="225"/>
    <tableColumn id="42" name="Residential Site Approval" dataDxfId="224"/>
    <tableColumn id="41" name="Mixed Household request" dataDxfId="223"/>
    <tableColumn id="40" name="Chaperone Agreements" dataDxfId="222"/>
    <tableColumn id="39" name="Documentation of Registration with law enforcement" dataDxfId="221"/>
    <tableColumn id="13" name="FA - Functional Assessment" dataDxfId="220"/>
    <tableColumn id="8" name="PBSP - Postitve Behavior Support Plan" dataDxfId="219"/>
    <tableColumn id="27" name="PBSP Review date" dataDxfId="218">
      <calculatedColumnFormula>IF(tblTrainingLog35[[#This Row],[PBSP - Postitve Behavior Support Plan]],tblTrainingLog35[[#This Row],[PBSP - Postitve Behavior Support Plan]]+'Plan List'!D$13,"")</calculatedColumnFormula>
    </tableColumn>
    <tableColumn id="7" name="Behavioral Tracking" dataDxfId="217"/>
    <tableColumn id="12" name="Exception to Policy (ETP) request &amp; consent for use of Restrictive Procedures" dataDxfId="216"/>
    <tableColumn id="33" name="ETP Exp date" dataDxfId="215">
      <calculatedColumnFormula>IF(tblTrainingLog35[[#This Row],[Exception to Policy (ETP) request &amp; consent for use of Restrictive Procedures]],tblTrainingLog35[[#This Row],[Exception to Policy (ETP) request &amp; consent for use of Restrictive Procedures]]+'Plan List'!D$17,"")</calculatedColumnFormula>
    </tableColumn>
    <tableColumn id="11" name="Data monitoring for PBSP WITHOUT Restrictive Procedures " dataDxfId="214"/>
    <tableColumn id="32" name="Data monitoring due - w/o ETP" dataDxfId="213">
      <calculatedColumnFormula>IF(tblTrainingLog35[[#This Row],[Data monitoring for PBSP WITHOUT Restrictive Procedures ]],tblTrainingLog35[[#This Row],[Data monitoring for PBSP WITHOUT Restrictive Procedures ]]+'Plan List'!D$16,"")</calculatedColumnFormula>
    </tableColumn>
    <tableColumn id="10" name="Data monitoring for PBSP when Restrictive Procedures in place" dataDxfId="212"/>
    <tableColumn id="30" name="Data monitoring due w/ETP" dataDxfId="211">
      <calculatedColumnFormula>IF(tblTrainingLog35[[#This Row],[Data monitoring for PBSP when Restrictive Procedures in place]],tblTrainingLog35[[#This Row],[Data monitoring for PBSP when Restrictive Procedures in place]]+'Plan List'!D$15,"")</calculatedColumnFormula>
    </tableColumn>
    <tableColumn id="9" name="CSCP - Cross Systems Crisis Plan" dataDxfId="210"/>
    <tableColumn id="15" name="Nurse Delegation Consent" dataDxfId="209"/>
    <tableColumn id="16" name="Nurse Delegation specific instructions" dataDxfId="208"/>
    <tableColumn id="14" name="Nurse Delegation 90 day review documentation" dataDxfId="207"/>
    <tableColumn id="34" name="Nurse Delegation 90 day due" dataDxfId="206">
      <calculatedColumnFormula>IF(tblTrainingLog35[[#This Row],[Nurse Delegation 90 day review documentation]],tblTrainingLog35[[#This Row],[Nurse Delegation 90 day review documentation]]+'Plan List'!D$22,"")</calculatedColumnFormula>
    </tableColumn>
    <tableColumn id="22" name="Residential Provider's Report of Weapon Ownership in Residential Settings" dataDxfId="205"/>
    <tableColumn id="19" name="optional other plan - list here" dataDxfId="204"/>
    <tableColumn id="21" name="optional other plan - list here2" dataDxfId="203"/>
  </tableColumns>
  <tableStyleInfo name="Employee Training Tracker - Log" showFirstColumn="1" showLastColumn="0" showRowStripes="1" showColumnStripes="0"/>
  <extLst>
    <ext xmlns:x14="http://schemas.microsoft.com/office/spreadsheetml/2009/9/main" uri="{504A1905-F514-4f6f-8877-14C23A59335A}">
      <x14:table altText="Training Log" altTextSummary="List of training information such as Name, Course, Instructor, Date of Training, Taken, Pass/Fail, and Notes. "/>
    </ext>
  </extLst>
</table>
</file>

<file path=xl/tables/table4.xml><?xml version="1.0" encoding="utf-8"?>
<table xmlns="http://schemas.openxmlformats.org/spreadsheetml/2006/main" id="6" name="tblTrainingLog357" displayName="tblTrainingLog357" ref="C5:AG79" totalsRowShown="0" headerRowDxfId="202" headerRowCellStyle="Heading 2">
  <autoFilter ref="C5:AG79"/>
  <tableColumns count="31">
    <tableColumn id="4" name="Enter client names  and that each plan was completed or last updated in rows below. When applicable, expiration dates will auto-populate in the next column. Expiration dates will turn red when past due and orange when exipring within 60 days._x000a_" dataDxfId="201"/>
    <tableColumn id="41" name="Crisis Diversion Treatment Plan" dataDxfId="200"/>
    <tableColumn id="40" name="Crisis Diversion Monthly Summary / Progress Notes" dataDxfId="199"/>
    <tableColumn id="3" name="PCSP (formerly known as ISP)" dataDxfId="198"/>
    <tableColumn id="25" name="PCSP Expiration Date" dataDxfId="197">
      <calculatedColumnFormula>IF(tblTrainingLog357[[#This Row],[PCSP (formerly known as ISP)]],tblTrainingLog357[[#This Row],[PCSP (formerly known as ISP)]]+'Plan List'!D$7,"")</calculatedColumnFormula>
    </tableColumn>
    <tableColumn id="1" name="IFP - Indivdual Financial Plan" dataDxfId="196"/>
    <tableColumn id="26" name="IFP Exp date" dataDxfId="195">
      <calculatedColumnFormula>IF(tblTrainingLog357[[#This Row],[IFP - Indivdual Financial Plan]],tblTrainingLog357[[#This Row],[IFP - Indivdual Financial Plan]]+'Plan List'!F$8,"")</calculatedColumnFormula>
    </tableColumn>
    <tableColumn id="42" name="Monthly reconciliation &amp; verification of accounts (bank, cash, cards)" dataDxfId="194"/>
    <tableColumn id="18" name="Psychiatric Referral Summary / similar form" dataDxfId="193"/>
    <tableColumn id="17" name="Psych Med Plans" dataDxfId="192"/>
    <tableColumn id="20" name="Copy of guardianship papers" dataDxfId="191"/>
    <tableColumn id="24" name="Medical Device with known safety risk" dataDxfId="190"/>
    <tableColumn id="36" name="Medical device Exp date" dataDxfId="189">
      <calculatedColumnFormula>IF(tblTrainingLog357[[#This Row],[Medical Device with known safety risk]],tblTrainingLog357[[#This Row],[Medical Device with known safety risk]]+'Plan List'!F$31,"")</calculatedColumnFormula>
    </tableColumn>
    <tableColumn id="13" name="FA - Functional Assessment" dataDxfId="188"/>
    <tableColumn id="8" name="PBSP - Postitve Behavior Support Plan" dataDxfId="187"/>
    <tableColumn id="27" name="PBSP Review date" dataDxfId="186">
      <calculatedColumnFormula>IF(tblTrainingLog357[[#This Row],[PBSP - Postitve Behavior Support Plan]],tblTrainingLog357[[#This Row],[PBSP - Postitve Behavior Support Plan]]+'Plan List'!F$13,"")</calculatedColumnFormula>
    </tableColumn>
    <tableColumn id="7" name="Behavioral Tracking" dataDxfId="185"/>
    <tableColumn id="12" name="Exception to Policy (ETP) request &amp; consent for use of Restrictive Procedures" dataDxfId="184"/>
    <tableColumn id="33" name="ETP Exp date" dataDxfId="183">
      <calculatedColumnFormula>IF(tblTrainingLog357[[#This Row],[Exception to Policy (ETP) request &amp; consent for use of Restrictive Procedures]],tblTrainingLog357[[#This Row],[Exception to Policy (ETP) request &amp; consent for use of Restrictive Procedures]]+'Plan List'!F$17,"")</calculatedColumnFormula>
    </tableColumn>
    <tableColumn id="11" name="Data monitoring for PBSP WITHOUT Restrictive Procedures " dataDxfId="182"/>
    <tableColumn id="32" name="Data monitoring due - w/o ETP" dataDxfId="181">
      <calculatedColumnFormula>IF(tblTrainingLog357[[#This Row],[Data monitoring for PBSP WITHOUT Restrictive Procedures ]],tblTrainingLog357[[#This Row],[Data monitoring for PBSP WITHOUT Restrictive Procedures ]]+'Plan List'!F$16,"")</calculatedColumnFormula>
    </tableColumn>
    <tableColumn id="10" name="Data monitoring for PBSP when Restrictive Procedures in place" dataDxfId="180"/>
    <tableColumn id="30" name="Data monitoring due w/ETP" dataDxfId="179">
      <calculatedColumnFormula>IF(tblTrainingLog357[[#This Row],[Data monitoring for PBSP when Restrictive Procedures in place]],tblTrainingLog357[[#This Row],[Data monitoring for PBSP when Restrictive Procedures in place]]+'Plan List'!F$15,"")</calculatedColumnFormula>
    </tableColumn>
    <tableColumn id="9" name="CSCP - Cross Systems Crisis Plan" dataDxfId="178"/>
    <tableColumn id="15" name="Nurse Delegation Consent" dataDxfId="177"/>
    <tableColumn id="16" name="Nurse Delegation specific instructions" dataDxfId="176"/>
    <tableColumn id="14" name="Nurse Delegation 90 day review documentation" dataDxfId="175"/>
    <tableColumn id="34" name="Nurse Delegation 90 day due" dataDxfId="174">
      <calculatedColumnFormula>IF(tblTrainingLog357[[#This Row],[Nurse Delegation 90 day review documentation]],tblTrainingLog357[[#This Row],[Nurse Delegation 90 day review documentation]]+'Plan List'!F$22,"")</calculatedColumnFormula>
    </tableColumn>
    <tableColumn id="22" name="optional other plan - list here" dataDxfId="173"/>
    <tableColumn id="19" name="optional other plan - list here3" dataDxfId="172"/>
    <tableColumn id="21" name="optional other plan - list here2" dataDxfId="171"/>
  </tableColumns>
  <tableStyleInfo name="Employee Training Tracker - Log" showFirstColumn="1" showLastColumn="0" showRowStripes="1" showColumnStripes="0"/>
  <extLst>
    <ext xmlns:x14="http://schemas.microsoft.com/office/spreadsheetml/2009/9/main" uri="{504A1905-F514-4f6f-8877-14C23A59335A}">
      <x14:table altText="Training Log" altTextSummary="List of training information such as Name, Course, Instructor, Date of Training, Taken, Pass/Fail, and Notes. "/>
    </ext>
  </extLst>
</table>
</file>

<file path=xl/tables/table5.xml><?xml version="1.0" encoding="utf-8"?>
<table xmlns="http://schemas.openxmlformats.org/spreadsheetml/2006/main" id="7" name="tblTrainingLog3578" displayName="tblTrainingLog3578" ref="C5:AN80" totalsRowShown="0" headerRowDxfId="170" headerRowCellStyle="Heading 2">
  <autoFilter ref="C5:AN80"/>
  <tableColumns count="38">
    <tableColumn id="4" name="Enter client names  and that each plan was completed or last updated in rows below. When applicable, expiration dates will auto-populate in the next column. Expiration dates will turn red when past due and orange when exipring within 60 days._x000a_" dataDxfId="169"/>
    <tableColumn id="41" name="Orientation to facility" dataDxfId="168"/>
    <tableColumn id="6" name="Social Summary" dataDxfId="167"/>
    <tableColumn id="29" name="Approved list of individuals child may have contact with / visitation plan" dataDxfId="166"/>
    <tableColumn id="36" name="Immunization records" dataDxfId="165"/>
    <tableColumn id="39" name="Copy of current legal authority to place (if any)" dataDxfId="164"/>
    <tableColumn id="9" name="Voluntary Placement Agreement - initial" dataDxfId="163"/>
    <tableColumn id="10" name="Voluntary Placement Agreement when turn 18 (if applicable)" dataDxfId="162"/>
    <tableColumn id="31" name="Property Record" dataDxfId="161"/>
    <tableColumn id="1" name="Community Inclusion use Tracking" dataDxfId="160"/>
    <tableColumn id="3" name="PCSP (formerly known as ISP)" dataDxfId="159"/>
    <tableColumn id="25" name="PCSP Expiration Date" dataDxfId="158">
      <calculatedColumnFormula>IF(tblTrainingLog3578[[#This Row],[PCSP (formerly known as ISP)]],tblTrainingLog3578[[#This Row],[PCSP (formerly known as ISP)]]+ 365,"")</calculatedColumnFormula>
    </tableColumn>
    <tableColumn id="28" name="Shared Parenting Plan / Shared Planning for youth age 18-21" dataDxfId="157"/>
    <tableColumn id="20" name="Shared Parenting Plan / Shared Planning for youth age 18-21 Expiration Date" dataDxfId="156">
      <calculatedColumnFormula>IF($O6,$O6+ 365,"")</calculatedColumnFormula>
    </tableColumn>
    <tableColumn id="37" name="Treatment Plan" dataDxfId="155"/>
    <tableColumn id="38" name="Treatment Plan Review Required Date" dataDxfId="154">
      <calculatedColumnFormula>IF(tblTrainingLog3578[[#This Row],[Treatment Plan]],tblTrainingLog3578[[#This Row],[Treatment Plan]]+ 90,"")</calculatedColumnFormula>
    </tableColumn>
    <tableColumn id="18" name="Written plan for use of bed side rails" dataDxfId="153"/>
    <tableColumn id="17" name="Nurse Delegation Consent" dataDxfId="152"/>
    <tableColumn id="2" name="Nurse Delegation specific instructions" dataDxfId="151"/>
    <tableColumn id="5" name="Nurse Delegation 90 day review documentation" dataDxfId="150">
      <calculatedColumnFormula>IF(tblTrainingLog3578[[#This Row],[Nurse Delegation specific instructions]],"[@[Psychoactive Medication Documentation of continued need]]+365","")</calculatedColumnFormula>
    </tableColumn>
    <tableColumn id="43" name="Nurse Delegation 90 day due" dataDxfId="149">
      <calculatedColumnFormula>IF(tblTrainingLog3578[[#This Row],[Nurse Delegation 90 day review documentation]],tblTrainingLog3578[[#This Row],[Nurse Delegation 90 day review documentation]]+ 90,"")</calculatedColumnFormula>
    </tableColumn>
    <tableColumn id="24" name="Psychiatric Referral Summary / similar form" dataDxfId="148"/>
    <tableColumn id="46" name="Psychoactive Med Information Sheet(s)" dataDxfId="147"/>
    <tableColumn id="45" name="Psychoactive Medication Documentation of continued need" dataDxfId="146"/>
    <tableColumn id="44" name="Psychoactive Medication Documentation of continued need Exp Date" dataDxfId="145">
      <calculatedColumnFormula>IF(tblTrainingLog3578[[#This Row],[Psychoactive Medication Documentation of continued need]],tblTrainingLog3578[[#This Row],[Psychoactive Medication Documentation of continued need]]+ 365,"")</calculatedColumnFormula>
    </tableColumn>
    <tableColumn id="13" name="FA - Functional Assessment" dataDxfId="144"/>
    <tableColumn id="48" name="FA Update Due" dataDxfId="143">
      <calculatedColumnFormula>IF(tblTrainingLog3578[[#This Row],[FA - Functional Assessment]],tblTrainingLog3578[[#This Row],[FA - Functional Assessment]]+ 365,"")</calculatedColumnFormula>
    </tableColumn>
    <tableColumn id="8" name="PBSP - Postitve Behavior Support Plan" dataDxfId="142"/>
    <tableColumn id="49" name="PBSP Update Due" dataDxfId="141">
      <calculatedColumnFormula>IF(tblTrainingLog3578[[#This Row],[PBSP - Postitve Behavior Support Plan]],tblTrainingLog3578[[#This Row],[PBSP - Postitve Behavior Support Plan]]+ 365,"")</calculatedColumnFormula>
    </tableColumn>
    <tableColumn id="50" name="PBSP Data Collection &amp; Review " dataDxfId="140"/>
    <tableColumn id="27" name="PBSP Data Collection &amp; Review Due Date" dataDxfId="139">
      <calculatedColumnFormula>IF(tblTrainingLog3578[[#This Row],[PBSP Data Collection &amp; Review ]],tblTrainingLog3578[[#This Row],[PBSP Data Collection &amp; Review ]]+30,"")</calculatedColumnFormula>
    </tableColumn>
    <tableColumn id="7" name="PBSP Progress Report " dataDxfId="138"/>
    <tableColumn id="47" name="PBSP Progress Report  Due Date" dataDxfId="137">
      <calculatedColumnFormula>IF(tblTrainingLog3578[[#This Row],[PBSP Progress Report ]],tblTrainingLog3578[[#This Row],[PBSP Progress Report ]]+90,"")</calculatedColumnFormula>
    </tableColumn>
    <tableColumn id="12" name="Exception to Policy (ETP) request &amp; consent for use of Restrictive Procedures" dataDxfId="136"/>
    <tableColumn id="33" name="ETP Exp date" dataDxfId="135">
      <calculatedColumnFormula>IF(tblTrainingLog3578[[#This Row],[Exception to Policy (ETP) request &amp; consent for use of Restrictive Procedures]],tblTrainingLog3578[[#This Row],[Exception to Policy (ETP) request &amp; consent for use of Restrictive Procedures]]+'Plan List'!F$17,"")</calculatedColumnFormula>
    </tableColumn>
    <tableColumn id="22" name="optional other plan - list here" dataDxfId="134"/>
    <tableColumn id="19" name="optional other plan - list here3" dataDxfId="133"/>
    <tableColumn id="21" name="optional other plan - list here2" dataDxfId="132"/>
  </tableColumns>
  <tableStyleInfo name="Employee Training Tracker - Log" showFirstColumn="1" showLastColumn="0" showRowStripes="1" showColumnStripes="0"/>
  <extLst>
    <ext xmlns:x14="http://schemas.microsoft.com/office/spreadsheetml/2009/9/main" uri="{504A1905-F514-4f6f-8877-14C23A59335A}">
      <x14:table altText="Training Log" altTextSummary="List of training information such as Name, Course, Instructor, Date of Training, Taken, Pass/Fail, and Notes. "/>
    </ext>
  </extLst>
</table>
</file>

<file path=xl/tables/table6.xml><?xml version="1.0" encoding="utf-8"?>
<table xmlns="http://schemas.openxmlformats.org/spreadsheetml/2006/main" id="1" name="tblCourseList2" displayName="tblCourseList2" ref="C6:I34" totalsRowShown="0" headerRowCellStyle="Heading 2">
  <autoFilter ref="C6:I34"/>
  <sortState ref="C7:I33">
    <sortCondition sortBy="cellColor" ref="E7:E33" dxfId="131"/>
    <sortCondition sortBy="cellColor" ref="E7:E33" dxfId="130"/>
  </sortState>
  <tableColumns count="7">
    <tableColumn id="1" name="PLAN TITLE" dataDxfId="129"/>
    <tableColumn id="3" name="EXPIRATION" dataDxfId="128"/>
    <tableColumn id="4" name="LSR" dataDxfId="127"/>
    <tableColumn id="11" name="DSHS Form" dataDxfId="126"/>
    <tableColumn id="12" name="DDA Policy" dataDxfId="125"/>
    <tableColumn id="10" name="WAC/RCW" dataDxfId="124" dataCellStyle="Hyperlink"/>
    <tableColumn id="2" name="NOTES" dataDxfId="123"/>
  </tableColumns>
  <tableStyleInfo name="Employee Training Tracker - List" showFirstColumn="1" showLastColumn="1" showRowStripes="1" showColumnStripes="0"/>
  <extLst>
    <ext xmlns:x14="http://schemas.microsoft.com/office/spreadsheetml/2009/9/main" uri="{504A1905-F514-4f6f-8877-14C23A59335A}">
      <x14:table altText="Course List" altTextSummary="List of courses and information for each course such as Instructor, Description, and Hours. Information in this table also appears as choices in the various drop down lists on the Training Log sheet."/>
    </ext>
  </extLst>
</table>
</file>

<file path=xl/tables/table7.xml><?xml version="1.0" encoding="utf-8"?>
<table xmlns="http://schemas.openxmlformats.org/spreadsheetml/2006/main" id="5" name="tblTrainingLog" displayName="tblTrainingLog" ref="C12:BY752" totalsRowShown="0" headerRowDxfId="122" headerRowCellStyle="Heading 2">
  <autoFilter ref="C12:BY752"/>
  <tableColumns count="75">
    <tableColumn id="4" name="PLAN TITLE" dataDxfId="121"/>
    <tableColumn id="3" name="Needs updating if before Date" dataDxfId="120"/>
    <tableColumn id="1" name="Enter Name of Person Supported1" dataDxfId="119"/>
    <tableColumn id="2" name="Enter Name of Person Supported2" dataDxfId="118"/>
    <tableColumn id="5" name="Enter Name of Person Supported3" dataDxfId="117"/>
    <tableColumn id="6" name="Enter Name of Person Supported4" dataDxfId="116"/>
    <tableColumn id="7" name="Enter Name of Person Supported5" dataDxfId="115"/>
    <tableColumn id="8" name="Enter Name of Person Supported6" dataDxfId="114"/>
    <tableColumn id="9" name="Enter Name of Person Supported7" dataDxfId="113"/>
    <tableColumn id="10" name="Enter Name of Person Supported8" dataDxfId="112"/>
    <tableColumn id="11" name="Enter Name of Person Supported9" dataDxfId="111"/>
    <tableColumn id="12" name="Enter Name of Person Supported10" dataDxfId="110"/>
    <tableColumn id="13" name="Enter Name of Person Supported11" dataDxfId="109"/>
    <tableColumn id="14" name="Enter Name of Person Supported12" dataDxfId="108"/>
    <tableColumn id="15" name="Enter Name of Person Supported13" dataDxfId="107"/>
    <tableColumn id="16" name="Enter Name of Person Supported14" dataDxfId="106"/>
    <tableColumn id="17" name="Enter Name of Person Supported15" dataDxfId="105"/>
    <tableColumn id="18" name="Enter Name of Person Supported16" dataDxfId="104"/>
    <tableColumn id="19" name="Enter Name of Person Supported17" dataDxfId="103"/>
    <tableColumn id="20" name="Enter Name of Person Supported18" dataDxfId="102"/>
    <tableColumn id="21" name="Enter Name of Person Supported19" dataDxfId="101"/>
    <tableColumn id="22" name="Enter Name of Person Supported20" dataDxfId="100"/>
    <tableColumn id="23" name="Enter Name of Person Supported21" dataDxfId="99"/>
    <tableColumn id="24" name="Enter Name of Person Supported22" dataDxfId="98"/>
    <tableColumn id="25" name="Enter Name of Person Supported23" dataDxfId="97"/>
    <tableColumn id="26" name="Enter Name of Person Supported24" dataDxfId="96"/>
    <tableColumn id="27" name="Enter Name of Person Supported25" dataDxfId="95"/>
    <tableColumn id="28" name="Enter Name of Person Supported26" dataDxfId="94"/>
    <tableColumn id="29" name="Enter Name of Person Supported27" dataDxfId="93"/>
    <tableColumn id="30" name="Enter Name of Person Supported28" dataDxfId="92"/>
    <tableColumn id="31" name="Enter Name of Person Supported29" dataDxfId="91"/>
    <tableColumn id="32" name="Enter Name of Person Supported30" dataDxfId="90"/>
    <tableColumn id="33" name="Enter Name of Person Supported31" dataDxfId="89"/>
    <tableColumn id="34" name="Enter Name of Person Supported32" dataDxfId="88"/>
    <tableColumn id="35" name="Enter Name of Person Supported33" dataDxfId="87"/>
    <tableColumn id="36" name="Enter Name of Person Supported34" dataDxfId="86"/>
    <tableColumn id="37" name="Enter Name of Person Supported35" dataDxfId="85"/>
    <tableColumn id="38" name="Enter Name of Person Supported36" dataDxfId="84"/>
    <tableColumn id="39" name="Enter Name of Person Supported37" dataDxfId="83"/>
    <tableColumn id="40" name="Enter Name of Person Supported38" dataDxfId="82"/>
    <tableColumn id="41" name="Enter Name of Person Supported39" dataDxfId="81"/>
    <tableColumn id="42" name="Enter Name of Person Supported40" dataDxfId="80"/>
    <tableColumn id="43" name="Enter Name of Person Supported41" dataDxfId="79"/>
    <tableColumn id="44" name="Enter Name of Person Supported42" dataDxfId="78"/>
    <tableColumn id="45" name="Enter Name of Person Supported43" dataDxfId="77"/>
    <tableColumn id="46" name="Enter Name of Person Supported44" dataDxfId="76"/>
    <tableColumn id="47" name="Enter Name of Person Supported45" dataDxfId="75"/>
    <tableColumn id="48" name="Enter Name of Person Supported46" dataDxfId="74"/>
    <tableColumn id="49" name="Enter Name of Person Supported47" dataDxfId="73"/>
    <tableColumn id="50" name="Enter Name of Person Supported48" dataDxfId="72"/>
    <tableColumn id="51" name="Enter Name of Person Supported49" dataDxfId="71"/>
    <tableColumn id="52" name="Enter Name of Person Supported50" dataDxfId="70"/>
    <tableColumn id="53" name="Enter Name of Person Supported51" dataDxfId="69"/>
    <tableColumn id="54" name="Enter Name of Person Supported52" dataDxfId="68"/>
    <tableColumn id="55" name="Enter Name of Person Supported53" dataDxfId="67"/>
    <tableColumn id="56" name="Enter Name of Person Supported54" dataDxfId="66"/>
    <tableColumn id="57" name="Enter Name of Person Supported55" dataDxfId="65"/>
    <tableColumn id="58" name="Enter Name of Person Supported56" dataDxfId="64"/>
    <tableColumn id="59" name="Enter Name of Person Supported57" dataDxfId="63"/>
    <tableColumn id="60" name="Enter Name of Person Supported58" dataDxfId="62"/>
    <tableColumn id="61" name="Enter Name of Person Supported59" dataDxfId="61"/>
    <tableColumn id="62" name="Enter Name of Person Supported60" dataDxfId="60"/>
    <tableColumn id="63" name="Enter Name of Person Supported61" dataDxfId="59"/>
    <tableColumn id="64" name="Enter Name of Person Supported62" dataDxfId="58"/>
    <tableColumn id="65" name="Enter Name of Person Supported63" dataDxfId="57"/>
    <tableColumn id="66" name="Enter Name of Person Supported64" dataDxfId="56"/>
    <tableColumn id="67" name="Enter Name of Person Supported65" dataDxfId="55"/>
    <tableColumn id="68" name="Enter Name of Person Supported66" dataDxfId="54"/>
    <tableColumn id="69" name="Enter Name of Person Supported67" dataDxfId="53"/>
    <tableColumn id="70" name="Enter Name of Person Supported68" dataDxfId="52"/>
    <tableColumn id="71" name="Enter Name of Person Supported69" dataDxfId="51"/>
    <tableColumn id="72" name="Enter Name of Person Supported70" dataDxfId="50"/>
    <tableColumn id="73" name="Enter Name of Person Supported71" dataDxfId="49"/>
    <tableColumn id="74" name="Enter Name of Person Supported72" dataDxfId="48"/>
    <tableColumn id="75" name="Enter Name of Person Supported73" dataDxfId="47"/>
  </tableColumns>
  <tableStyleInfo name="Employee Training Tracker - Log" showFirstColumn="1" showLastColumn="0" showRowStripes="1" showColumnStripes="0"/>
  <extLst>
    <ext xmlns:x14="http://schemas.microsoft.com/office/spreadsheetml/2009/9/main" uri="{504A1905-F514-4f6f-8877-14C23A59335A}">
      <x14:table altText="Training Log" altTextSummary="List of training information such as Name, Course, Instructor, Date of Training, Taken, Pass/Fail, and Notes. "/>
    </ext>
  </extLst>
</table>
</file>

<file path=xl/theme/theme1.xml><?xml version="1.0" encoding="utf-8"?>
<a:theme xmlns:a="http://schemas.openxmlformats.org/drawingml/2006/main" name="Office Theme">
  <a:themeElements>
    <a:clrScheme name="Employee Training Tracker">
      <a:dk1>
        <a:srgbClr val="000000"/>
      </a:dk1>
      <a:lt1>
        <a:srgbClr val="FFFFFF"/>
      </a:lt1>
      <a:dk2>
        <a:srgbClr val="382B40"/>
      </a:dk2>
      <a:lt2>
        <a:srgbClr val="F9F8E8"/>
      </a:lt2>
      <a:accent1>
        <a:srgbClr val="EB6D4A"/>
      </a:accent1>
      <a:accent2>
        <a:srgbClr val="54A6AD"/>
      </a:accent2>
      <a:accent3>
        <a:srgbClr val="EBB54A"/>
      </a:accent3>
      <a:accent4>
        <a:srgbClr val="F2913B"/>
      </a:accent4>
      <a:accent5>
        <a:srgbClr val="93C77E"/>
      </a:accent5>
      <a:accent6>
        <a:srgbClr val="A1788F"/>
      </a:accent6>
      <a:hlink>
        <a:srgbClr val="54A6AD"/>
      </a:hlink>
      <a:folHlink>
        <a:srgbClr val="A1788F"/>
      </a:folHlink>
    </a:clrScheme>
    <a:fontScheme name="Employee Training Track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dshs.wa.gov/sites/default/files/DDA/dda/documents/policy/policy6.07.pdf" TargetMode="External"/><Relationship Id="rId21" Type="http://schemas.openxmlformats.org/officeDocument/2006/relationships/hyperlink" Target="http://forms.dshs.wa.lcl/formDetails.aspx?ID=8876" TargetMode="External"/><Relationship Id="rId42" Type="http://schemas.openxmlformats.org/officeDocument/2006/relationships/hyperlink" Target="http://apps.leg.wa.gov/WAC/default.aspx?cite=388-101D-0490" TargetMode="External"/><Relationship Id="rId47" Type="http://schemas.openxmlformats.org/officeDocument/2006/relationships/hyperlink" Target="https://www.dshs.wa.gov/sites/default/files/DDA/dda/documents/policy/policy6.19.pdf" TargetMode="External"/><Relationship Id="rId63" Type="http://schemas.openxmlformats.org/officeDocument/2006/relationships/hyperlink" Target="http://forms.dshs.wa.lcl/" TargetMode="External"/><Relationship Id="rId68" Type="http://schemas.openxmlformats.org/officeDocument/2006/relationships/hyperlink" Target="http://forms.dshs.wa.lcl/formDetails.aspx?ID=9220" TargetMode="External"/><Relationship Id="rId16" Type="http://schemas.openxmlformats.org/officeDocument/2006/relationships/hyperlink" Target="http://forms.dshs.wa.lcl/formDetails.aspx?ID=9232" TargetMode="External"/><Relationship Id="rId11" Type="http://schemas.openxmlformats.org/officeDocument/2006/relationships/hyperlink" Target="http://apps.leg.wa.gov/WAC/default.aspx?cite=388-101D-0355" TargetMode="External"/><Relationship Id="rId32" Type="http://schemas.openxmlformats.org/officeDocument/2006/relationships/hyperlink" Target="https://www.dshs.wa.gov/sites/default/files/DDA/dda/documents/policy/policy5.15.pdf" TargetMode="External"/><Relationship Id="rId37" Type="http://schemas.openxmlformats.org/officeDocument/2006/relationships/hyperlink" Target="https://www.dshs.wa.gov/sites/default/files/DDA/dda/documents/policy/policy5.16.pdf" TargetMode="External"/><Relationship Id="rId53" Type="http://schemas.openxmlformats.org/officeDocument/2006/relationships/hyperlink" Target="http://apps.leg.wa.gov/WAC/default.aspx?cite=388-145-1720" TargetMode="External"/><Relationship Id="rId58" Type="http://schemas.openxmlformats.org/officeDocument/2006/relationships/hyperlink" Target="https://www.dshs.wa.gov/sites/default/files/DDA/dda/documents/policy/policy5.19.pdf" TargetMode="External"/><Relationship Id="rId74" Type="http://schemas.openxmlformats.org/officeDocument/2006/relationships/hyperlink" Target="https://www.dshs.wa.gov/sites/default/files/DDA/dda/documents/policy/policy5.21.pdf" TargetMode="External"/><Relationship Id="rId79" Type="http://schemas.openxmlformats.org/officeDocument/2006/relationships/drawing" Target="../drawings/drawing1.xml"/><Relationship Id="rId5" Type="http://schemas.openxmlformats.org/officeDocument/2006/relationships/hyperlink" Target="http://apps.leg.wa.gov/WAC/default.aspx?cite=388-101D-0385" TargetMode="External"/><Relationship Id="rId61" Type="http://schemas.openxmlformats.org/officeDocument/2006/relationships/hyperlink" Target="https://www.dshs.wa.gov/sites/default/files/DDA/dda/documents/policy/policy5.19.pdf" TargetMode="External"/><Relationship Id="rId82" Type="http://schemas.microsoft.com/office/2007/relationships/slicer" Target="../slicers/slicer1.xml"/><Relationship Id="rId19" Type="http://schemas.openxmlformats.org/officeDocument/2006/relationships/hyperlink" Target="http://forms.dshs.wa.lcl/formDetails.aspx?ID=4124" TargetMode="External"/><Relationship Id="rId14" Type="http://schemas.openxmlformats.org/officeDocument/2006/relationships/hyperlink" Target="http://apps.leg.wa.gov/WAC/default.aspx?cite=388-101D-0430" TargetMode="External"/><Relationship Id="rId22" Type="http://schemas.openxmlformats.org/officeDocument/2006/relationships/hyperlink" Target="http://forms.dshs.wa.lcl/formDetails.aspx?ID=80" TargetMode="External"/><Relationship Id="rId27" Type="http://schemas.openxmlformats.org/officeDocument/2006/relationships/hyperlink" Target="https://www.dshs.wa.gov/sites/default/files/DDA/dda/documents/policy/policy5.14.pdf" TargetMode="External"/><Relationship Id="rId30" Type="http://schemas.openxmlformats.org/officeDocument/2006/relationships/hyperlink" Target="https://www.dshs.wa.gov/sites/default/files/DDA/dda/documents/policy/policy5.15.pdf" TargetMode="External"/><Relationship Id="rId35" Type="http://schemas.openxmlformats.org/officeDocument/2006/relationships/hyperlink" Target="https://www.dshs.wa.gov/sites/default/files/DDA/dda/documents/policy/policy5.18.pdf" TargetMode="External"/><Relationship Id="rId43" Type="http://schemas.openxmlformats.org/officeDocument/2006/relationships/hyperlink" Target="http://apps.leg.wa.gov/WAC/default.aspx?cite=388-101D-0500" TargetMode="External"/><Relationship Id="rId48" Type="http://schemas.openxmlformats.org/officeDocument/2006/relationships/hyperlink" Target="https://www.dshs.wa.gov/sites/default/files/DDA/dda/documents/policy/policy5.14.pdf" TargetMode="External"/><Relationship Id="rId56" Type="http://schemas.openxmlformats.org/officeDocument/2006/relationships/hyperlink" Target="http://apps.leg.wa.gov/WAC/default.aspx?cite=388-145-1725" TargetMode="External"/><Relationship Id="rId64" Type="http://schemas.openxmlformats.org/officeDocument/2006/relationships/hyperlink" Target="https://www.dshs.wa.gov/sites/default/files/DDA/dda/documents/policy/policy4.10.pdf" TargetMode="External"/><Relationship Id="rId69" Type="http://schemas.openxmlformats.org/officeDocument/2006/relationships/hyperlink" Target="https://www.dshs.wa.gov/sites/default/files/DDA/dda/documents/policy/policy6.22.pdf" TargetMode="External"/><Relationship Id="rId77" Type="http://schemas.openxmlformats.org/officeDocument/2006/relationships/hyperlink" Target="https://www.dshs.wa.gov/sites/default/files/DDA/dda/documents/Functional%20Assessment%20and%20Positive%20Behavior%20Support%20Plan%20Form.docx" TargetMode="External"/><Relationship Id="rId8" Type="http://schemas.openxmlformats.org/officeDocument/2006/relationships/hyperlink" Target="http://apps.leg.wa.gov/WAC/default.aspx?cite=388-101D-0210" TargetMode="External"/><Relationship Id="rId51" Type="http://schemas.openxmlformats.org/officeDocument/2006/relationships/hyperlink" Target="http://apps.leg.wa.gov/WAC/default.aspx?cite=388-145-1520" TargetMode="External"/><Relationship Id="rId72" Type="http://schemas.openxmlformats.org/officeDocument/2006/relationships/hyperlink" Target="https://www.dshs.wa.gov/fsa/forms?field_number_value=13-851&amp;title=&amp;=Apply" TargetMode="External"/><Relationship Id="rId80" Type="http://schemas.openxmlformats.org/officeDocument/2006/relationships/vmlDrawing" Target="../drawings/vmlDrawing1.vml"/><Relationship Id="rId3" Type="http://schemas.openxmlformats.org/officeDocument/2006/relationships/hyperlink" Target="http://apps.leg.wa.gov/WAC/default.aspx?cite=388-101D-0390" TargetMode="External"/><Relationship Id="rId12" Type="http://schemas.openxmlformats.org/officeDocument/2006/relationships/hyperlink" Target="http://apps.leg.wa.gov/WAC/default.aspx?cite=388-101D-0405" TargetMode="External"/><Relationship Id="rId17" Type="http://schemas.openxmlformats.org/officeDocument/2006/relationships/hyperlink" Target="http://forms.dshs.wa.lcl/formDetails.aspx?ID=9857" TargetMode="External"/><Relationship Id="rId25" Type="http://schemas.openxmlformats.org/officeDocument/2006/relationships/hyperlink" Target="https://www.dshs.wa.gov/sites/default/files/DDA/dda/documents/policy/policy6.19.pdf" TargetMode="External"/><Relationship Id="rId33" Type="http://schemas.openxmlformats.org/officeDocument/2006/relationships/hyperlink" Target="https://www.dshs.wa.gov/sites/default/files/DDA/dda/documents/policy/policy5.15.pdf" TargetMode="External"/><Relationship Id="rId38" Type="http://schemas.openxmlformats.org/officeDocument/2006/relationships/hyperlink" Target="https://www.dshs.wa.gov/sites/default/files/DDA/dda/documents/policy/policy15.04.pdf" TargetMode="External"/><Relationship Id="rId46" Type="http://schemas.openxmlformats.org/officeDocument/2006/relationships/hyperlink" Target="http://apps.leg.wa.gov/WAC/default.aspx?cite=388-101D-0255" TargetMode="External"/><Relationship Id="rId59" Type="http://schemas.openxmlformats.org/officeDocument/2006/relationships/hyperlink" Target="https://www.dshs.wa.gov/fsa/forms?field_number_value=15-384&amp;title=&amp;=Apply" TargetMode="External"/><Relationship Id="rId67" Type="http://schemas.openxmlformats.org/officeDocument/2006/relationships/hyperlink" Target="http://intra.dda.dshs.wa.gov/ddd/forms.shtml" TargetMode="External"/><Relationship Id="rId20" Type="http://schemas.openxmlformats.org/officeDocument/2006/relationships/hyperlink" Target="http://forms.dshs.wa.lcl/formDetails.aspx?ID=679" TargetMode="External"/><Relationship Id="rId41" Type="http://schemas.openxmlformats.org/officeDocument/2006/relationships/hyperlink" Target="http://apps.leg.wa.gov/WAC/default.aspx?cite=388-101D-0490" TargetMode="External"/><Relationship Id="rId54" Type="http://schemas.openxmlformats.org/officeDocument/2006/relationships/hyperlink" Target="http://apps.leg.wa.gov/WAC/default.aspx?cite=388-145-1520" TargetMode="External"/><Relationship Id="rId62" Type="http://schemas.openxmlformats.org/officeDocument/2006/relationships/hyperlink" Target="https://www.dshs.wa.gov/sites/default/files/DDA/dda/documents/policy/policy5.20.pdf" TargetMode="External"/><Relationship Id="rId70" Type="http://schemas.openxmlformats.org/officeDocument/2006/relationships/hyperlink" Target="http://apps.leg.wa.gov/RCW/default.aspx?cite=74.13.350" TargetMode="External"/><Relationship Id="rId75" Type="http://schemas.openxmlformats.org/officeDocument/2006/relationships/hyperlink" Target="https://www.dshs.wa.gov/sites/default/files/DDA/dda/documents/Functional%20Assessment%20and%20Positive%20Behavior%20Support%20Plan%20Form.docx" TargetMode="External"/><Relationship Id="rId83" Type="http://schemas.openxmlformats.org/officeDocument/2006/relationships/comments" Target="../comments1.xml"/><Relationship Id="rId1" Type="http://schemas.openxmlformats.org/officeDocument/2006/relationships/hyperlink" Target="http://apps.leg.wa.gov/WAC/default.aspx?cite=388-101D-0240" TargetMode="External"/><Relationship Id="rId6" Type="http://schemas.openxmlformats.org/officeDocument/2006/relationships/hyperlink" Target="http://apps.leg.wa.gov/WAC/default.aspx?cite=388-101D-0530" TargetMode="External"/><Relationship Id="rId15" Type="http://schemas.openxmlformats.org/officeDocument/2006/relationships/hyperlink" Target="http://apps.leg.wa.gov/WAC/default.aspx?cite=388-101D-0470" TargetMode="External"/><Relationship Id="rId23" Type="http://schemas.openxmlformats.org/officeDocument/2006/relationships/hyperlink" Target="http://forms.dshs.wa.lcl/formDetails.aspx?ID=16032" TargetMode="External"/><Relationship Id="rId28" Type="http://schemas.openxmlformats.org/officeDocument/2006/relationships/hyperlink" Target="https://www.dshs.wa.gov/sites/default/files/DDA/dda/documents/policy/policy5.21.pdf" TargetMode="External"/><Relationship Id="rId36" Type="http://schemas.openxmlformats.org/officeDocument/2006/relationships/hyperlink" Target="https://www.dshs.wa.gov/sites/default/files/DDA/dda/documents/policy/policy5.16.pdf" TargetMode="External"/><Relationship Id="rId49" Type="http://schemas.openxmlformats.org/officeDocument/2006/relationships/hyperlink" Target="https://www.dshs.wa.gov/sites/default/files/DDA/dda/documents/policy/policy5.08.pdf" TargetMode="External"/><Relationship Id="rId57" Type="http://schemas.openxmlformats.org/officeDocument/2006/relationships/hyperlink" Target="http://apps.leg.wa.gov/WAC/default.aspx?cite=388-145-1820" TargetMode="External"/><Relationship Id="rId10" Type="http://schemas.openxmlformats.org/officeDocument/2006/relationships/hyperlink" Target="http://apps.leg.wa.gov/WAC/default.aspx?cite=388-101D-0350" TargetMode="External"/><Relationship Id="rId31" Type="http://schemas.openxmlformats.org/officeDocument/2006/relationships/hyperlink" Target="https://www.dshs.wa.gov/sites/default/files/DDA/dda/documents/policy/policy5.15.pdf" TargetMode="External"/><Relationship Id="rId44" Type="http://schemas.openxmlformats.org/officeDocument/2006/relationships/hyperlink" Target="http://apps.leg.wa.gov/WAC/default.aspx?cite=388-101D-0155" TargetMode="External"/><Relationship Id="rId52" Type="http://schemas.openxmlformats.org/officeDocument/2006/relationships/hyperlink" Target="http://apps.leg.wa.gov/WAC/default.aspx?cite=388-145-1520" TargetMode="External"/><Relationship Id="rId60" Type="http://schemas.openxmlformats.org/officeDocument/2006/relationships/hyperlink" Target="https://www.dshs.wa.gov/sites/default/files/DDA/dda/documents/policy/policy5.19.pdf" TargetMode="External"/><Relationship Id="rId65" Type="http://schemas.openxmlformats.org/officeDocument/2006/relationships/hyperlink" Target="https://www.dshs.wa.gov/sites/default/files/DDA/dda/documents/policy/policy4.10.pdf" TargetMode="External"/><Relationship Id="rId73" Type="http://schemas.openxmlformats.org/officeDocument/2006/relationships/hyperlink" Target="https://www.dshs.wa.gov/sites/default/files/DDA/dda/documents/policy/policy5.21.pdf" TargetMode="External"/><Relationship Id="rId78" Type="http://schemas.openxmlformats.org/officeDocument/2006/relationships/printerSettings" Target="../printerSettings/printerSettings1.bin"/><Relationship Id="rId81" Type="http://schemas.openxmlformats.org/officeDocument/2006/relationships/table" Target="../tables/table1.xml"/><Relationship Id="rId4" Type="http://schemas.openxmlformats.org/officeDocument/2006/relationships/hyperlink" Target="http://apps.leg.wa.gov/WAC/default.aspx?cite=388-101D-0385" TargetMode="External"/><Relationship Id="rId9" Type="http://schemas.openxmlformats.org/officeDocument/2006/relationships/hyperlink" Target="http://apps.leg.wa.gov/WAC/default.aspx?cite=388-101D-0220" TargetMode="External"/><Relationship Id="rId13" Type="http://schemas.openxmlformats.org/officeDocument/2006/relationships/hyperlink" Target="http://apps.leg.wa.gov/WAC/default.aspx?cite=388-101D-0410" TargetMode="External"/><Relationship Id="rId18" Type="http://schemas.openxmlformats.org/officeDocument/2006/relationships/hyperlink" Target="http://forms.dshs.wa.lcl/formDetails.aspx?ID=8839" TargetMode="External"/><Relationship Id="rId39" Type="http://schemas.openxmlformats.org/officeDocument/2006/relationships/hyperlink" Target="https://www.dshs.wa.gov/sites/default/files/DDA/dda/documents/policy/policy15.04.pdf" TargetMode="External"/><Relationship Id="rId34" Type="http://schemas.openxmlformats.org/officeDocument/2006/relationships/hyperlink" Target="https://www.dshs.wa.gov/sites/default/files/DDA/dda/documents/policy/policy5.08.pdf" TargetMode="External"/><Relationship Id="rId50" Type="http://schemas.openxmlformats.org/officeDocument/2006/relationships/hyperlink" Target="http://apps.leg.wa.gov/WAC/default.aspx?cite=388-145-1520" TargetMode="External"/><Relationship Id="rId55" Type="http://schemas.openxmlformats.org/officeDocument/2006/relationships/hyperlink" Target="http://apps.leg.wa.gov/WAC/default.aspx?cite=388-145-1700" TargetMode="External"/><Relationship Id="rId76" Type="http://schemas.openxmlformats.org/officeDocument/2006/relationships/hyperlink" Target="https://www.dshs.wa.gov/sites/default/files/DDA/dda/documents/policy/policy5.21.pdf" TargetMode="External"/><Relationship Id="rId7" Type="http://schemas.openxmlformats.org/officeDocument/2006/relationships/hyperlink" Target="http://apps.leg.wa.gov/WAC/default.aspx?cite=388-101D-0535" TargetMode="External"/><Relationship Id="rId71" Type="http://schemas.openxmlformats.org/officeDocument/2006/relationships/hyperlink" Target="https://www.dshs.wa.gov/fsa/forms?field_number_value=15-382&amp;title=&amp;=Apply" TargetMode="External"/><Relationship Id="rId2" Type="http://schemas.openxmlformats.org/officeDocument/2006/relationships/hyperlink" Target="http://apps.leg.wa.gov/WAC/default.aspx?cite=388-101D-0160" TargetMode="External"/><Relationship Id="rId29" Type="http://schemas.openxmlformats.org/officeDocument/2006/relationships/hyperlink" Target="https://www.dshs.wa.gov/sites/default/files/DDA/dda/documents/policy/policy5.14.pdf" TargetMode="External"/><Relationship Id="rId24" Type="http://schemas.openxmlformats.org/officeDocument/2006/relationships/hyperlink" Target="https://www.dshs.wa.gov/sites/default/files/DDA/dda/documents/policy/policy6.19.pdf" TargetMode="External"/><Relationship Id="rId40" Type="http://schemas.openxmlformats.org/officeDocument/2006/relationships/hyperlink" Target="http://apps.leg.wa.gov/WAC/default.aspx?cite=388-101D-0485" TargetMode="External"/><Relationship Id="rId45" Type="http://schemas.openxmlformats.org/officeDocument/2006/relationships/hyperlink" Target="https://www.dshs.wa.gov/sites/default/files/DDA/dda/documents/policy/policy15.04.pdf" TargetMode="External"/><Relationship Id="rId66" Type="http://schemas.openxmlformats.org/officeDocument/2006/relationships/hyperlink" Target="http://forms.dshs.wa.lcl/"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apps.leg.wa.gov/WAC/default.aspx?cite=388-145-1700" TargetMode="External"/><Relationship Id="rId18" Type="http://schemas.openxmlformats.org/officeDocument/2006/relationships/hyperlink" Target="https://www.dshs.wa.gov/fsa/forms?field_number_value=15-383&amp;title=&amp;=Apply" TargetMode="External"/><Relationship Id="rId26" Type="http://schemas.openxmlformats.org/officeDocument/2006/relationships/hyperlink" Target="https://www.dshs.wa.gov/sites/default/files/DDA/dda/documents/policy/policy5.20.pdf" TargetMode="External"/><Relationship Id="rId39" Type="http://schemas.openxmlformats.org/officeDocument/2006/relationships/printerSettings" Target="../printerSettings/printerSettings6.bin"/><Relationship Id="rId21" Type="http://schemas.openxmlformats.org/officeDocument/2006/relationships/hyperlink" Target="https://www.dshs.wa.gov/sites/default/files/DDA/dda/documents/policy/policy5.19.pdf" TargetMode="External"/><Relationship Id="rId34" Type="http://schemas.openxmlformats.org/officeDocument/2006/relationships/hyperlink" Target="http://intra.dda.dshs.wa.gov/ddd/forms.shtml" TargetMode="External"/><Relationship Id="rId42" Type="http://schemas.openxmlformats.org/officeDocument/2006/relationships/table" Target="../tables/table6.xml"/><Relationship Id="rId7" Type="http://schemas.openxmlformats.org/officeDocument/2006/relationships/hyperlink" Target="http://apps.leg.wa.gov/WAC/default.aspx?cite=388-145-1520" TargetMode="External"/><Relationship Id="rId2" Type="http://schemas.openxmlformats.org/officeDocument/2006/relationships/hyperlink" Target="http://forms.dshs.wa.lcl/formDetails.aspx?ID=80" TargetMode="External"/><Relationship Id="rId16" Type="http://schemas.openxmlformats.org/officeDocument/2006/relationships/hyperlink" Target="https://www.dshs.wa.gov/sites/default/files/DDA/dda/documents/policy/policy5.19.pdf" TargetMode="External"/><Relationship Id="rId20" Type="http://schemas.openxmlformats.org/officeDocument/2006/relationships/hyperlink" Target="https://www.dshs.wa.gov/fsa/forms?field_number_value=15-382&amp;title=&amp;=Apply" TargetMode="External"/><Relationship Id="rId29" Type="http://schemas.openxmlformats.org/officeDocument/2006/relationships/hyperlink" Target="http://apps.leg.wa.gov/WAC/default.aspx?cite=388-845-3055" TargetMode="External"/><Relationship Id="rId41" Type="http://schemas.openxmlformats.org/officeDocument/2006/relationships/vmlDrawing" Target="../drawings/vmlDrawing2.vml"/><Relationship Id="rId1" Type="http://schemas.openxmlformats.org/officeDocument/2006/relationships/hyperlink" Target="http://forms.dshs.wa.lcl/formDetails.aspx?ID=9857" TargetMode="External"/><Relationship Id="rId6" Type="http://schemas.openxmlformats.org/officeDocument/2006/relationships/hyperlink" Target="https://www.dshs.wa.gov/sites/default/files/DDA/dda/documents/policy/policy5.19.pdf" TargetMode="External"/><Relationship Id="rId11" Type="http://schemas.openxmlformats.org/officeDocument/2006/relationships/hyperlink" Target="http://apps.leg.wa.gov/WAC/default.aspx?cite=388-145-1720" TargetMode="External"/><Relationship Id="rId24" Type="http://schemas.openxmlformats.org/officeDocument/2006/relationships/hyperlink" Target="https://www.dshs.wa.gov/fsa/forms?field_number_value=13-851&amp;title=&amp;=Apply" TargetMode="External"/><Relationship Id="rId32" Type="http://schemas.openxmlformats.org/officeDocument/2006/relationships/hyperlink" Target="https://www.dshs.wa.gov/sites/default/files/DDA/dda/documents/policy/policy4.10.pdf" TargetMode="External"/><Relationship Id="rId37" Type="http://schemas.openxmlformats.org/officeDocument/2006/relationships/hyperlink" Target="http://apps.leg.wa.gov/RCW/default.aspx?cite=74.13.350" TargetMode="External"/><Relationship Id="rId40" Type="http://schemas.openxmlformats.org/officeDocument/2006/relationships/drawing" Target="../drawings/drawing6.xml"/><Relationship Id="rId5" Type="http://schemas.openxmlformats.org/officeDocument/2006/relationships/hyperlink" Target="https://www.dshs.wa.gov/sites/default/files/DDA/dda/documents/policy/policy5.08.pdf" TargetMode="External"/><Relationship Id="rId15" Type="http://schemas.openxmlformats.org/officeDocument/2006/relationships/hyperlink" Target="http://apps.leg.wa.gov/WAC/default.aspx?cite=388-145-1820" TargetMode="External"/><Relationship Id="rId23" Type="http://schemas.openxmlformats.org/officeDocument/2006/relationships/hyperlink" Target="https://www.dshs.wa.gov/sites/default/files/DDA/dda/documents/policy/policy5.19.pdf" TargetMode="External"/><Relationship Id="rId28" Type="http://schemas.openxmlformats.org/officeDocument/2006/relationships/hyperlink" Target="https://www.dshs.wa.gov/sites/default/files/DDA/dda/documents/policy/policy5.20.pdf" TargetMode="External"/><Relationship Id="rId36" Type="http://schemas.openxmlformats.org/officeDocument/2006/relationships/hyperlink" Target="https://www.dshs.wa.gov/sites/default/files/DDA/dda/documents/policy/policy6.22.pdf" TargetMode="External"/><Relationship Id="rId10" Type="http://schemas.openxmlformats.org/officeDocument/2006/relationships/hyperlink" Target="http://apps.leg.wa.gov/WAC/default.aspx?cite=388-145-1520" TargetMode="External"/><Relationship Id="rId19" Type="http://schemas.openxmlformats.org/officeDocument/2006/relationships/hyperlink" Target="https://www.dshs.wa.gov/fsa/forms?field_number_value=15-384&amp;title=&amp;=Apply" TargetMode="External"/><Relationship Id="rId31" Type="http://schemas.openxmlformats.org/officeDocument/2006/relationships/hyperlink" Target="https://www.dshs.wa.gov/sites/default/files/DDA/dda/documents/policy/policy4.10.pdf" TargetMode="External"/><Relationship Id="rId4" Type="http://schemas.openxmlformats.org/officeDocument/2006/relationships/hyperlink" Target="https://www.dshs.wa.gov/sites/default/files/DDA/dda/documents/policy/policy5.14.pdf" TargetMode="External"/><Relationship Id="rId9" Type="http://schemas.openxmlformats.org/officeDocument/2006/relationships/hyperlink" Target="http://apps.leg.wa.gov/WAC/default.aspx?cite=388-145-1520" TargetMode="External"/><Relationship Id="rId14" Type="http://schemas.openxmlformats.org/officeDocument/2006/relationships/hyperlink" Target="http://apps.leg.wa.gov/WAC/default.aspx?cite=388-145-1725" TargetMode="External"/><Relationship Id="rId22" Type="http://schemas.openxmlformats.org/officeDocument/2006/relationships/hyperlink" Target="https://www.dshs.wa.gov/sites/default/files/DDA/dda/documents/policy/policy5.19.pdf" TargetMode="External"/><Relationship Id="rId27" Type="http://schemas.openxmlformats.org/officeDocument/2006/relationships/hyperlink" Target="https://www.dshs.wa.gov/sites/default/files/DDA/dda/documents/policy/policy5.20.pdf" TargetMode="External"/><Relationship Id="rId30" Type="http://schemas.openxmlformats.org/officeDocument/2006/relationships/hyperlink" Target="http://forms.dshs.wa.lcl/" TargetMode="External"/><Relationship Id="rId35" Type="http://schemas.openxmlformats.org/officeDocument/2006/relationships/hyperlink" Target="http://forms.dshs.wa.lcl/formDetails.aspx?ID=9220" TargetMode="External"/><Relationship Id="rId43" Type="http://schemas.openxmlformats.org/officeDocument/2006/relationships/comments" Target="../comments2.xml"/><Relationship Id="rId8" Type="http://schemas.openxmlformats.org/officeDocument/2006/relationships/hyperlink" Target="http://apps.leg.wa.gov/WAC/default.aspx?cite=388-145-1520" TargetMode="External"/><Relationship Id="rId3" Type="http://schemas.openxmlformats.org/officeDocument/2006/relationships/hyperlink" Target="https://www.dshs.wa.gov/sites/default/files/DDA/dda/documents/policy/policy6.19.pdf" TargetMode="External"/><Relationship Id="rId12" Type="http://schemas.openxmlformats.org/officeDocument/2006/relationships/hyperlink" Target="http://apps.leg.wa.gov/WAC/default.aspx?cite=388-145-1520" TargetMode="External"/><Relationship Id="rId17" Type="http://schemas.openxmlformats.org/officeDocument/2006/relationships/hyperlink" Target="https://www.dshs.wa.gov/sites/default/files/DDA/dda/documents/policy/policy5.19.pdf" TargetMode="External"/><Relationship Id="rId25" Type="http://schemas.openxmlformats.org/officeDocument/2006/relationships/hyperlink" Target="https://www.dshs.wa.gov/sites/default/files/DDA/dda/documents/policy/policy5.19.pdf" TargetMode="External"/><Relationship Id="rId33" Type="http://schemas.openxmlformats.org/officeDocument/2006/relationships/hyperlink" Target="http://forms.dshs.wa.lcl/" TargetMode="External"/><Relationship Id="rId38" Type="http://schemas.openxmlformats.org/officeDocument/2006/relationships/hyperlink" Target="http://apps.leg.wa.gov/WAC/default.aspx?cite=388-145-1520"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autoPageBreaks="0" fitToPage="1"/>
  </sheetPr>
  <dimension ref="A1:XFD64"/>
  <sheetViews>
    <sheetView showGridLines="0" tabSelected="1" topLeftCell="A13" zoomScaleNormal="100" zoomScaleSheetLayoutView="130" workbookViewId="0">
      <selection activeCell="A31" sqref="A31:XFD31"/>
    </sheetView>
  </sheetViews>
  <sheetFormatPr defaultRowHeight="18" customHeight="1" x14ac:dyDescent="0.3"/>
  <cols>
    <col min="1" max="1" width="6.42578125" style="48" customWidth="1"/>
    <col min="2" max="2" width="3.5703125" customWidth="1"/>
    <col min="3" max="3" width="40.5703125" style="1" customWidth="1"/>
    <col min="4" max="4" width="16" style="15" customWidth="1"/>
    <col min="5" max="5" width="12.140625" customWidth="1"/>
    <col min="6" max="6" width="10.7109375" customWidth="1"/>
    <col min="7" max="7" width="14" customWidth="1"/>
    <col min="8" max="9" width="12.42578125" customWidth="1"/>
    <col min="10" max="10" width="12.140625" customWidth="1"/>
    <col min="11" max="11" width="13" customWidth="1"/>
    <col min="12" max="12" width="17.85546875" customWidth="1"/>
    <col min="13" max="13" width="91.140625" customWidth="1"/>
  </cols>
  <sheetData>
    <row r="1" spans="1:16384" ht="25.5" customHeight="1" x14ac:dyDescent="0.3">
      <c r="B1" s="52" t="s">
        <v>182</v>
      </c>
      <c r="C1" s="4"/>
      <c r="D1" s="4"/>
      <c r="E1" s="4"/>
      <c r="F1" s="4"/>
      <c r="G1" s="4"/>
      <c r="H1" s="183" t="s">
        <v>187</v>
      </c>
      <c r="I1" s="183"/>
      <c r="J1" s="183"/>
      <c r="K1" s="183"/>
      <c r="L1" s="183"/>
      <c r="M1" s="183"/>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c r="XFD1" s="4"/>
    </row>
    <row r="2" spans="1:16384" ht="24" x14ac:dyDescent="0.3">
      <c r="E2" s="60" t="s">
        <v>186</v>
      </c>
    </row>
    <row r="3" spans="1:16384" ht="14.25" x14ac:dyDescent="0.3">
      <c r="C3" s="1" t="s">
        <v>10</v>
      </c>
    </row>
    <row r="4" spans="1:16384" ht="97.5" customHeight="1" thickBot="1" x14ac:dyDescent="0.35">
      <c r="C4" s="11" t="s">
        <v>1</v>
      </c>
      <c r="D4" s="16"/>
    </row>
    <row r="5" spans="1:16384" ht="18" customHeight="1" thickTop="1" x14ac:dyDescent="0.3">
      <c r="A5" s="49"/>
      <c r="E5" t="s">
        <v>47</v>
      </c>
    </row>
    <row r="6" spans="1:16384" ht="27.75" customHeight="1" x14ac:dyDescent="0.2">
      <c r="A6" s="50"/>
      <c r="C6" s="2" t="s">
        <v>96</v>
      </c>
      <c r="D6" s="181" t="s">
        <v>316</v>
      </c>
      <c r="E6" t="s">
        <v>79</v>
      </c>
      <c r="F6" t="s">
        <v>39</v>
      </c>
      <c r="G6" t="s">
        <v>80</v>
      </c>
      <c r="H6" t="s">
        <v>41</v>
      </c>
      <c r="I6" t="s">
        <v>225</v>
      </c>
      <c r="J6" t="s">
        <v>81</v>
      </c>
      <c r="K6" t="s">
        <v>82</v>
      </c>
      <c r="L6" t="s">
        <v>49</v>
      </c>
      <c r="M6" s="3" t="s">
        <v>0</v>
      </c>
    </row>
    <row r="7" spans="1:16384" ht="18" customHeight="1" x14ac:dyDescent="0.3">
      <c r="A7" s="50" t="s">
        <v>45</v>
      </c>
      <c r="C7" s="6" t="s">
        <v>19</v>
      </c>
      <c r="D7" s="9">
        <v>365</v>
      </c>
      <c r="E7" s="5" t="s">
        <v>40</v>
      </c>
      <c r="F7" s="5" t="s">
        <v>40</v>
      </c>
      <c r="G7" s="5" t="s">
        <v>40</v>
      </c>
      <c r="H7" s="5" t="s">
        <v>40</v>
      </c>
      <c r="I7" s="5" t="s">
        <v>40</v>
      </c>
      <c r="J7" s="158"/>
      <c r="K7" s="169"/>
      <c r="L7" s="30" t="s">
        <v>68</v>
      </c>
      <c r="M7" s="8" t="s">
        <v>34</v>
      </c>
    </row>
    <row r="8" spans="1:16384" ht="18" customHeight="1" x14ac:dyDescent="0.3">
      <c r="A8" s="51" t="s">
        <v>101</v>
      </c>
      <c r="C8" s="10" t="s">
        <v>8</v>
      </c>
      <c r="D8" s="7">
        <v>365</v>
      </c>
      <c r="E8" s="5" t="s">
        <v>40</v>
      </c>
      <c r="F8" s="5" t="s">
        <v>40</v>
      </c>
      <c r="G8" s="5" t="s">
        <v>40</v>
      </c>
      <c r="H8" s="5" t="s">
        <v>43</v>
      </c>
      <c r="I8" s="5" t="s">
        <v>42</v>
      </c>
      <c r="J8" s="158"/>
      <c r="K8" s="169"/>
      <c r="L8" s="30" t="s">
        <v>55</v>
      </c>
      <c r="M8" s="8" t="s">
        <v>76</v>
      </c>
    </row>
    <row r="9" spans="1:16384" ht="18" customHeight="1" x14ac:dyDescent="0.3">
      <c r="A9" s="51" t="s">
        <v>102</v>
      </c>
      <c r="C9" s="13" t="s">
        <v>3</v>
      </c>
      <c r="D9" s="14">
        <v>180</v>
      </c>
      <c r="E9" s="5" t="s">
        <v>40</v>
      </c>
      <c r="F9" s="5" t="s">
        <v>40</v>
      </c>
      <c r="G9" s="5" t="s">
        <v>40</v>
      </c>
      <c r="H9" s="5" t="s">
        <v>42</v>
      </c>
      <c r="I9" s="29" t="s">
        <v>42</v>
      </c>
      <c r="J9" s="159"/>
      <c r="K9" s="170">
        <v>5.08</v>
      </c>
      <c r="L9" s="31" t="s">
        <v>74</v>
      </c>
      <c r="M9" s="25" t="s">
        <v>224</v>
      </c>
    </row>
    <row r="10" spans="1:16384" ht="18" customHeight="1" x14ac:dyDescent="0.3">
      <c r="C10" s="6" t="s">
        <v>37</v>
      </c>
      <c r="D10" s="9">
        <v>180</v>
      </c>
      <c r="E10" s="5" t="s">
        <v>40</v>
      </c>
      <c r="F10" s="5" t="s">
        <v>40</v>
      </c>
      <c r="G10" s="5" t="s">
        <v>40</v>
      </c>
      <c r="H10" s="5" t="s">
        <v>42</v>
      </c>
      <c r="I10" s="5" t="s">
        <v>42</v>
      </c>
      <c r="J10" s="158"/>
      <c r="K10" s="170">
        <v>5.08</v>
      </c>
      <c r="L10" s="30" t="s">
        <v>75</v>
      </c>
      <c r="M10" s="8" t="s">
        <v>315</v>
      </c>
    </row>
    <row r="11" spans="1:16384" ht="18" customHeight="1" x14ac:dyDescent="0.3">
      <c r="C11" s="6" t="s">
        <v>35</v>
      </c>
      <c r="D11" s="9"/>
      <c r="E11" s="5" t="s">
        <v>40</v>
      </c>
      <c r="F11" s="5" t="s">
        <v>40</v>
      </c>
      <c r="G11" s="5" t="s">
        <v>40</v>
      </c>
      <c r="H11" s="5" t="s">
        <v>42</v>
      </c>
      <c r="I11" s="5" t="s">
        <v>40</v>
      </c>
      <c r="J11" s="158"/>
      <c r="K11" s="171"/>
      <c r="L11" s="30" t="s">
        <v>57</v>
      </c>
      <c r="M11" s="8" t="s">
        <v>106</v>
      </c>
    </row>
    <row r="12" spans="1:16384" ht="18" customHeight="1" x14ac:dyDescent="0.3">
      <c r="C12" s="10" t="s">
        <v>12</v>
      </c>
      <c r="D12" s="9"/>
      <c r="E12" s="5" t="s">
        <v>43</v>
      </c>
      <c r="F12" s="5" t="s">
        <v>43</v>
      </c>
      <c r="G12" s="5" t="s">
        <v>43</v>
      </c>
      <c r="H12" s="5" t="s">
        <v>40</v>
      </c>
      <c r="I12" s="5" t="s">
        <v>43</v>
      </c>
      <c r="J12" s="158"/>
      <c r="K12" s="170">
        <v>5.21</v>
      </c>
      <c r="L12" s="5"/>
      <c r="M12" s="8" t="s">
        <v>13</v>
      </c>
    </row>
    <row r="13" spans="1:16384" ht="27" customHeight="1" x14ac:dyDescent="0.3">
      <c r="C13" s="6" t="s">
        <v>4</v>
      </c>
      <c r="D13" s="9">
        <v>180</v>
      </c>
      <c r="E13" s="5" t="s">
        <v>43</v>
      </c>
      <c r="F13" s="5" t="s">
        <v>43</v>
      </c>
      <c r="G13" s="5" t="s">
        <v>43</v>
      </c>
      <c r="H13" s="5" t="s">
        <v>40</v>
      </c>
      <c r="I13" s="5" t="s">
        <v>43</v>
      </c>
      <c r="J13" s="156" t="s">
        <v>250</v>
      </c>
      <c r="K13" s="167" t="s">
        <v>318</v>
      </c>
      <c r="L13" s="30" t="s">
        <v>83</v>
      </c>
      <c r="M13" s="8" t="s">
        <v>314</v>
      </c>
    </row>
    <row r="14" spans="1:16384" ht="18" customHeight="1" x14ac:dyDescent="0.3">
      <c r="C14" s="6" t="s">
        <v>6</v>
      </c>
      <c r="D14" s="9"/>
      <c r="E14" s="5" t="s">
        <v>43</v>
      </c>
      <c r="F14" s="5" t="s">
        <v>43</v>
      </c>
      <c r="G14" s="5" t="s">
        <v>43</v>
      </c>
      <c r="H14" s="5" t="s">
        <v>43</v>
      </c>
      <c r="I14" s="5" t="s">
        <v>42</v>
      </c>
      <c r="J14" s="156" t="s">
        <v>53</v>
      </c>
      <c r="K14" s="170">
        <v>5.18</v>
      </c>
      <c r="L14" s="5"/>
      <c r="M14" s="8" t="s">
        <v>54</v>
      </c>
    </row>
    <row r="15" spans="1:16384" ht="18" customHeight="1" x14ac:dyDescent="0.3">
      <c r="C15" s="6" t="s">
        <v>23</v>
      </c>
      <c r="D15" s="28">
        <v>30</v>
      </c>
      <c r="E15" s="5" t="s">
        <v>43</v>
      </c>
      <c r="F15" s="5" t="s">
        <v>43</v>
      </c>
      <c r="G15" s="5" t="s">
        <v>43</v>
      </c>
      <c r="H15" s="5" t="s">
        <v>43</v>
      </c>
      <c r="I15" s="5" t="s">
        <v>43</v>
      </c>
      <c r="J15" s="158"/>
      <c r="K15" s="172">
        <v>5.15</v>
      </c>
      <c r="L15" s="5"/>
      <c r="M15" s="8"/>
    </row>
    <row r="16" spans="1:16384" ht="18" customHeight="1" x14ac:dyDescent="0.3">
      <c r="C16" s="6" t="s">
        <v>38</v>
      </c>
      <c r="D16" s="28">
        <v>180</v>
      </c>
      <c r="E16" s="5" t="s">
        <v>43</v>
      </c>
      <c r="F16" s="5" t="s">
        <v>43</v>
      </c>
      <c r="G16" s="5" t="s">
        <v>43</v>
      </c>
      <c r="H16" s="5" t="s">
        <v>43</v>
      </c>
      <c r="I16" s="5" t="s">
        <v>43</v>
      </c>
      <c r="J16" s="158"/>
      <c r="K16" s="172">
        <v>5.21</v>
      </c>
      <c r="L16" s="5"/>
      <c r="M16" s="8"/>
    </row>
    <row r="17" spans="3:13" ht="18" customHeight="1" x14ac:dyDescent="0.3">
      <c r="C17" s="10" t="s">
        <v>15</v>
      </c>
      <c r="D17" s="9">
        <v>365</v>
      </c>
      <c r="E17" s="5" t="s">
        <v>43</v>
      </c>
      <c r="F17" s="5" t="s">
        <v>43</v>
      </c>
      <c r="G17" s="5" t="s">
        <v>43</v>
      </c>
      <c r="H17" s="5" t="s">
        <v>43</v>
      </c>
      <c r="I17" s="5" t="s">
        <v>43</v>
      </c>
      <c r="J17" s="158"/>
      <c r="K17" s="170">
        <v>5.15</v>
      </c>
      <c r="L17" s="5"/>
      <c r="M17" s="8" t="s">
        <v>90</v>
      </c>
    </row>
    <row r="18" spans="3:13" ht="26.25" customHeight="1" x14ac:dyDescent="0.3">
      <c r="C18" s="6" t="s">
        <v>5</v>
      </c>
      <c r="D18" s="9">
        <v>180</v>
      </c>
      <c r="E18" s="5" t="s">
        <v>43</v>
      </c>
      <c r="F18" s="5" t="s">
        <v>43</v>
      </c>
      <c r="G18" s="5" t="s">
        <v>43</v>
      </c>
      <c r="H18" s="5" t="s">
        <v>43</v>
      </c>
      <c r="I18" s="5" t="s">
        <v>43</v>
      </c>
      <c r="J18" s="158"/>
      <c r="K18" s="168" t="s">
        <v>318</v>
      </c>
      <c r="L18" s="30" t="s">
        <v>78</v>
      </c>
      <c r="M18" s="8" t="s">
        <v>312</v>
      </c>
    </row>
    <row r="19" spans="3:13" ht="26.25" customHeight="1" x14ac:dyDescent="0.3">
      <c r="C19" s="6" t="s">
        <v>319</v>
      </c>
      <c r="D19" s="9" t="s">
        <v>321</v>
      </c>
      <c r="E19" s="5" t="s">
        <v>43</v>
      </c>
      <c r="F19" s="5" t="s">
        <v>43</v>
      </c>
      <c r="G19" s="5" t="s">
        <v>43</v>
      </c>
      <c r="H19" s="5" t="s">
        <v>43</v>
      </c>
      <c r="I19" s="5" t="s">
        <v>43</v>
      </c>
      <c r="J19" s="158"/>
      <c r="K19" s="170">
        <v>5.21</v>
      </c>
      <c r="L19" s="5"/>
      <c r="M19" s="8" t="s">
        <v>324</v>
      </c>
    </row>
    <row r="20" spans="3:13" ht="18" customHeight="1" x14ac:dyDescent="0.3">
      <c r="C20" s="6" t="s">
        <v>320</v>
      </c>
      <c r="D20" s="9" t="s">
        <v>322</v>
      </c>
      <c r="E20" s="5" t="s">
        <v>43</v>
      </c>
      <c r="F20" s="5" t="s">
        <v>43</v>
      </c>
      <c r="G20" s="5" t="s">
        <v>43</v>
      </c>
      <c r="H20" s="5" t="s">
        <v>43</v>
      </c>
      <c r="I20" s="5" t="s">
        <v>43</v>
      </c>
      <c r="J20" s="156" t="s">
        <v>323</v>
      </c>
      <c r="K20" s="170">
        <v>5.21</v>
      </c>
      <c r="L20" s="5"/>
      <c r="M20" s="8" t="s">
        <v>325</v>
      </c>
    </row>
    <row r="21" spans="3:13" ht="18" customHeight="1" x14ac:dyDescent="0.3">
      <c r="C21" s="6" t="s">
        <v>326</v>
      </c>
      <c r="D21" s="9" t="s">
        <v>327</v>
      </c>
      <c r="E21" s="5" t="s">
        <v>43</v>
      </c>
      <c r="F21" s="5" t="s">
        <v>43</v>
      </c>
      <c r="G21" s="5" t="s">
        <v>43</v>
      </c>
      <c r="H21" s="5" t="s">
        <v>43</v>
      </c>
      <c r="I21" s="5" t="s">
        <v>43</v>
      </c>
      <c r="J21" s="156" t="s">
        <v>323</v>
      </c>
      <c r="K21" s="170">
        <v>5.21</v>
      </c>
      <c r="L21" s="5"/>
      <c r="M21" s="8" t="s">
        <v>325</v>
      </c>
    </row>
    <row r="22" spans="3:13" ht="18" customHeight="1" x14ac:dyDescent="0.3">
      <c r="C22" s="6" t="s">
        <v>21</v>
      </c>
      <c r="D22" s="9">
        <v>90</v>
      </c>
      <c r="E22" s="5" t="s">
        <v>43</v>
      </c>
      <c r="F22" s="5" t="s">
        <v>43</v>
      </c>
      <c r="G22" s="5" t="s">
        <v>43</v>
      </c>
      <c r="H22" s="5" t="s">
        <v>43</v>
      </c>
      <c r="I22" s="5" t="s">
        <v>43</v>
      </c>
      <c r="J22" s="158"/>
      <c r="K22" s="170">
        <v>6.19</v>
      </c>
      <c r="L22" s="5"/>
      <c r="M22" s="8" t="s">
        <v>313</v>
      </c>
    </row>
    <row r="23" spans="3:13" ht="18" customHeight="1" x14ac:dyDescent="0.3">
      <c r="C23" s="6" t="s">
        <v>20</v>
      </c>
      <c r="D23" s="9"/>
      <c r="E23" s="5" t="s">
        <v>43</v>
      </c>
      <c r="F23" s="5" t="s">
        <v>43</v>
      </c>
      <c r="G23" s="5" t="s">
        <v>43</v>
      </c>
      <c r="H23" s="5" t="s">
        <v>43</v>
      </c>
      <c r="I23" s="5" t="s">
        <v>43</v>
      </c>
      <c r="J23" s="158"/>
      <c r="K23" s="172">
        <v>6.19</v>
      </c>
      <c r="L23" s="30" t="s">
        <v>56</v>
      </c>
      <c r="M23" s="8" t="s">
        <v>91</v>
      </c>
    </row>
    <row r="24" spans="3:13" ht="18" customHeight="1" x14ac:dyDescent="0.3">
      <c r="C24" s="6" t="s">
        <v>22</v>
      </c>
      <c r="D24" s="9"/>
      <c r="E24" s="5" t="s">
        <v>43</v>
      </c>
      <c r="F24" s="5" t="s">
        <v>43</v>
      </c>
      <c r="G24" s="5" t="s">
        <v>43</v>
      </c>
      <c r="H24" s="5" t="s">
        <v>43</v>
      </c>
      <c r="I24" s="5" t="s">
        <v>43</v>
      </c>
      <c r="J24" s="158"/>
      <c r="K24" s="172">
        <v>6.19</v>
      </c>
      <c r="L24" s="5"/>
      <c r="M24" s="8" t="s">
        <v>48</v>
      </c>
    </row>
    <row r="25" spans="3:13" ht="18" customHeight="1" x14ac:dyDescent="0.3">
      <c r="C25" s="12" t="s">
        <v>14</v>
      </c>
      <c r="D25" s="14"/>
      <c r="E25" s="5" t="s">
        <v>43</v>
      </c>
      <c r="F25" s="5" t="s">
        <v>43</v>
      </c>
      <c r="G25" s="5" t="s">
        <v>43</v>
      </c>
      <c r="H25" s="5" t="s">
        <v>43</v>
      </c>
      <c r="I25" s="29" t="s">
        <v>42</v>
      </c>
      <c r="J25" s="176" t="s">
        <v>58</v>
      </c>
      <c r="K25" s="172">
        <v>5.16</v>
      </c>
      <c r="L25" s="31" t="s">
        <v>77</v>
      </c>
      <c r="M25" s="25" t="s">
        <v>92</v>
      </c>
    </row>
    <row r="26" spans="3:13" ht="18" customHeight="1" x14ac:dyDescent="0.3">
      <c r="C26" s="13" t="s">
        <v>26</v>
      </c>
      <c r="D26" s="14" t="s">
        <v>9</v>
      </c>
      <c r="E26" s="5" t="s">
        <v>43</v>
      </c>
      <c r="F26" s="5" t="s">
        <v>43</v>
      </c>
      <c r="G26" s="5" t="s">
        <v>43</v>
      </c>
      <c r="H26" s="5" t="s">
        <v>43</v>
      </c>
      <c r="I26" s="5" t="s">
        <v>44</v>
      </c>
      <c r="J26" s="157" t="s">
        <v>255</v>
      </c>
      <c r="K26" s="172">
        <v>5.16</v>
      </c>
      <c r="L26" s="30" t="s">
        <v>77</v>
      </c>
      <c r="M26" s="8" t="s">
        <v>59</v>
      </c>
    </row>
    <row r="27" spans="3:13" ht="25.5" customHeight="1" x14ac:dyDescent="0.3">
      <c r="C27" s="13" t="s">
        <v>24</v>
      </c>
      <c r="D27" s="26">
        <v>365</v>
      </c>
      <c r="E27" s="5" t="s">
        <v>43</v>
      </c>
      <c r="F27" s="5" t="s">
        <v>43</v>
      </c>
      <c r="G27" s="5" t="s">
        <v>43</v>
      </c>
      <c r="H27" s="5" t="s">
        <v>43</v>
      </c>
      <c r="I27" s="5" t="s">
        <v>43</v>
      </c>
      <c r="J27" s="156" t="s">
        <v>60</v>
      </c>
      <c r="K27" s="168" t="s">
        <v>311</v>
      </c>
      <c r="L27" s="5"/>
      <c r="M27" s="8" t="s">
        <v>63</v>
      </c>
    </row>
    <row r="28" spans="3:13" ht="18" customHeight="1" x14ac:dyDescent="0.3">
      <c r="C28" s="13" t="s">
        <v>67</v>
      </c>
      <c r="D28" s="14" t="s">
        <v>9</v>
      </c>
      <c r="E28" s="5" t="s">
        <v>43</v>
      </c>
      <c r="F28" s="5" t="s">
        <v>43</v>
      </c>
      <c r="G28" s="5" t="s">
        <v>43</v>
      </c>
      <c r="H28" s="5" t="s">
        <v>43</v>
      </c>
      <c r="I28" s="5" t="s">
        <v>43</v>
      </c>
      <c r="J28" s="158"/>
      <c r="K28" s="169"/>
      <c r="L28" s="30" t="s">
        <v>68</v>
      </c>
      <c r="M28" s="8" t="s">
        <v>69</v>
      </c>
    </row>
    <row r="29" spans="3:13" ht="25.5" customHeight="1" x14ac:dyDescent="0.3">
      <c r="C29" s="12" t="s">
        <v>25</v>
      </c>
      <c r="D29" s="14">
        <v>365</v>
      </c>
      <c r="E29" s="5" t="s">
        <v>43</v>
      </c>
      <c r="F29" s="5" t="s">
        <v>43</v>
      </c>
      <c r="G29" s="5" t="s">
        <v>43</v>
      </c>
      <c r="H29" s="5" t="s">
        <v>46</v>
      </c>
      <c r="I29" s="29" t="s">
        <v>43</v>
      </c>
      <c r="J29" s="157" t="s">
        <v>51</v>
      </c>
      <c r="K29" s="167" t="s">
        <v>311</v>
      </c>
      <c r="L29" s="31" t="s">
        <v>84</v>
      </c>
      <c r="M29" s="25" t="s">
        <v>52</v>
      </c>
    </row>
    <row r="30" spans="3:13" ht="18" customHeight="1" x14ac:dyDescent="0.3">
      <c r="C30" s="13" t="s">
        <v>27</v>
      </c>
      <c r="D30" s="26" t="s">
        <v>9</v>
      </c>
      <c r="E30" s="5" t="s">
        <v>43</v>
      </c>
      <c r="F30" s="5" t="s">
        <v>43</v>
      </c>
      <c r="G30" s="5" t="s">
        <v>43</v>
      </c>
      <c r="H30" s="5" t="s">
        <v>42</v>
      </c>
      <c r="I30" s="29" t="s">
        <v>42</v>
      </c>
      <c r="J30" s="157" t="s">
        <v>61</v>
      </c>
      <c r="K30" s="172">
        <v>6.07</v>
      </c>
      <c r="L30" s="29"/>
      <c r="M30" s="25" t="s">
        <v>64</v>
      </c>
    </row>
    <row r="31" spans="3:13" ht="18" customHeight="1" x14ac:dyDescent="0.3">
      <c r="C31" s="13" t="s">
        <v>104</v>
      </c>
      <c r="D31" s="14">
        <v>730</v>
      </c>
      <c r="E31" s="5" t="s">
        <v>43</v>
      </c>
      <c r="F31" s="5" t="s">
        <v>43</v>
      </c>
      <c r="G31" s="5" t="s">
        <v>43</v>
      </c>
      <c r="H31" s="5" t="s">
        <v>43</v>
      </c>
      <c r="I31" s="29" t="s">
        <v>42</v>
      </c>
      <c r="J31" s="159"/>
      <c r="K31" s="169"/>
      <c r="L31" s="31" t="s">
        <v>105</v>
      </c>
      <c r="M31" s="182" t="s">
        <v>317</v>
      </c>
    </row>
    <row r="32" spans="3:13" ht="18" customHeight="1" x14ac:dyDescent="0.3">
      <c r="C32" s="13" t="s">
        <v>2</v>
      </c>
      <c r="D32" s="14">
        <v>30</v>
      </c>
      <c r="E32" s="5" t="s">
        <v>45</v>
      </c>
      <c r="F32" s="5"/>
      <c r="G32" s="5" t="s">
        <v>40</v>
      </c>
      <c r="H32" s="5"/>
      <c r="I32" s="29" t="s">
        <v>42</v>
      </c>
      <c r="J32" s="159"/>
      <c r="K32" s="170">
        <v>5.08</v>
      </c>
      <c r="L32" s="29"/>
      <c r="M32" s="25" t="s">
        <v>18</v>
      </c>
    </row>
    <row r="33" spans="3:13" ht="18" customHeight="1" x14ac:dyDescent="0.3">
      <c r="C33" s="13" t="s">
        <v>28</v>
      </c>
      <c r="D33" s="26">
        <v>90</v>
      </c>
      <c r="E33" s="5" t="s">
        <v>42</v>
      </c>
      <c r="F33" s="5" t="s">
        <v>40</v>
      </c>
      <c r="G33" s="5" t="s">
        <v>42</v>
      </c>
      <c r="H33" s="5" t="s">
        <v>42</v>
      </c>
      <c r="I33" s="29" t="s">
        <v>42</v>
      </c>
      <c r="J33" s="157" t="s">
        <v>87</v>
      </c>
      <c r="K33" s="170">
        <v>15.04</v>
      </c>
      <c r="L33" s="31" t="s">
        <v>88</v>
      </c>
      <c r="M33" s="25" t="s">
        <v>29</v>
      </c>
    </row>
    <row r="34" spans="3:13" ht="18" customHeight="1" x14ac:dyDescent="0.3">
      <c r="C34" s="13" t="s">
        <v>32</v>
      </c>
      <c r="D34" s="26"/>
      <c r="E34" s="5" t="s">
        <v>42</v>
      </c>
      <c r="F34" s="5" t="s">
        <v>40</v>
      </c>
      <c r="G34" s="5" t="s">
        <v>42</v>
      </c>
      <c r="H34" s="5" t="s">
        <v>42</v>
      </c>
      <c r="I34" s="29" t="s">
        <v>42</v>
      </c>
      <c r="J34" s="157" t="s">
        <v>62</v>
      </c>
      <c r="K34" s="170">
        <v>15.04</v>
      </c>
      <c r="L34" s="31" t="s">
        <v>89</v>
      </c>
      <c r="M34" s="25" t="s">
        <v>65</v>
      </c>
    </row>
    <row r="35" spans="3:13" ht="18" customHeight="1" x14ac:dyDescent="0.3">
      <c r="C35" s="13" t="s">
        <v>66</v>
      </c>
      <c r="D35" s="14"/>
      <c r="E35" s="5" t="s">
        <v>42</v>
      </c>
      <c r="F35" s="5" t="s">
        <v>40</v>
      </c>
      <c r="G35" s="5" t="s">
        <v>42</v>
      </c>
      <c r="H35" s="5" t="s">
        <v>42</v>
      </c>
      <c r="I35" s="29" t="s">
        <v>42</v>
      </c>
      <c r="J35" s="159"/>
      <c r="K35" s="170">
        <v>15.04</v>
      </c>
      <c r="L35" s="31" t="s">
        <v>86</v>
      </c>
      <c r="M35" s="25" t="s">
        <v>94</v>
      </c>
    </row>
    <row r="36" spans="3:13" ht="18" customHeight="1" x14ac:dyDescent="0.3">
      <c r="C36" s="13" t="s">
        <v>31</v>
      </c>
      <c r="D36" s="14" t="s">
        <v>9</v>
      </c>
      <c r="E36" s="5" t="s">
        <v>42</v>
      </c>
      <c r="F36" s="5" t="s">
        <v>43</v>
      </c>
      <c r="G36" s="5" t="s">
        <v>42</v>
      </c>
      <c r="H36" s="5" t="s">
        <v>42</v>
      </c>
      <c r="I36" s="29" t="s">
        <v>42</v>
      </c>
      <c r="J36" s="157" t="s">
        <v>50</v>
      </c>
      <c r="K36" s="170">
        <v>15.04</v>
      </c>
      <c r="L36" s="31" t="s">
        <v>85</v>
      </c>
      <c r="M36" s="25" t="s">
        <v>93</v>
      </c>
    </row>
    <row r="37" spans="3:13" ht="18" customHeight="1" x14ac:dyDescent="0.3">
      <c r="C37" s="13" t="s">
        <v>30</v>
      </c>
      <c r="D37" s="26"/>
      <c r="E37" s="5" t="s">
        <v>42</v>
      </c>
      <c r="F37" s="5" t="s">
        <v>43</v>
      </c>
      <c r="G37" s="5" t="s">
        <v>42</v>
      </c>
      <c r="H37" s="5" t="s">
        <v>42</v>
      </c>
      <c r="I37" s="29" t="s">
        <v>42</v>
      </c>
      <c r="J37" s="159"/>
      <c r="K37" s="170">
        <v>15.04</v>
      </c>
      <c r="L37" s="31" t="s">
        <v>86</v>
      </c>
      <c r="M37" s="25" t="s">
        <v>36</v>
      </c>
    </row>
    <row r="38" spans="3:13" ht="18" customHeight="1" x14ac:dyDescent="0.3">
      <c r="C38" s="13" t="s">
        <v>33</v>
      </c>
      <c r="D38" s="26" t="s">
        <v>9</v>
      </c>
      <c r="E38" s="5" t="s">
        <v>42</v>
      </c>
      <c r="F38" s="5" t="s">
        <v>43</v>
      </c>
      <c r="G38" s="5" t="s">
        <v>42</v>
      </c>
      <c r="H38" s="5" t="s">
        <v>42</v>
      </c>
      <c r="I38" s="29" t="s">
        <v>42</v>
      </c>
      <c r="J38" s="159"/>
      <c r="K38" s="170">
        <v>15.04</v>
      </c>
      <c r="L38" s="29"/>
      <c r="M38" s="25" t="s">
        <v>95</v>
      </c>
    </row>
    <row r="39" spans="3:13" ht="18" customHeight="1" x14ac:dyDescent="0.3">
      <c r="C39" s="13" t="s">
        <v>72</v>
      </c>
      <c r="D39" s="14">
        <v>30</v>
      </c>
      <c r="E39" s="5" t="s">
        <v>42</v>
      </c>
      <c r="F39" s="5" t="s">
        <v>42</v>
      </c>
      <c r="G39" s="5" t="s">
        <v>42</v>
      </c>
      <c r="H39" s="5" t="s">
        <v>40</v>
      </c>
      <c r="I39" s="29" t="s">
        <v>42</v>
      </c>
      <c r="J39" s="159"/>
      <c r="K39" s="171"/>
      <c r="L39" s="31" t="s">
        <v>73</v>
      </c>
      <c r="M39" s="25"/>
    </row>
    <row r="40" spans="3:13" ht="18" customHeight="1" x14ac:dyDescent="0.3">
      <c r="C40" s="12" t="s">
        <v>11</v>
      </c>
      <c r="D40" s="14" t="s">
        <v>9</v>
      </c>
      <c r="E40" s="5" t="s">
        <v>42</v>
      </c>
      <c r="F40" s="5" t="s">
        <v>42</v>
      </c>
      <c r="G40" s="5" t="s">
        <v>42</v>
      </c>
      <c r="H40" s="5" t="s">
        <v>40</v>
      </c>
      <c r="I40" s="29" t="s">
        <v>42</v>
      </c>
      <c r="J40" s="159"/>
      <c r="K40" s="171"/>
      <c r="L40" s="31" t="s">
        <v>70</v>
      </c>
      <c r="M40" s="25" t="s">
        <v>71</v>
      </c>
    </row>
    <row r="41" spans="3:13" ht="18" customHeight="1" x14ac:dyDescent="0.3">
      <c r="C41" s="13" t="s">
        <v>17</v>
      </c>
      <c r="D41" s="14" t="s">
        <v>9</v>
      </c>
      <c r="E41" s="29" t="s">
        <v>44</v>
      </c>
      <c r="F41" s="29" t="s">
        <v>44</v>
      </c>
      <c r="G41" s="29" t="s">
        <v>44</v>
      </c>
      <c r="H41" s="29" t="s">
        <v>44</v>
      </c>
      <c r="I41" s="29" t="s">
        <v>42</v>
      </c>
      <c r="J41" s="159"/>
      <c r="K41" s="171"/>
      <c r="L41" s="29"/>
      <c r="M41" s="25"/>
    </row>
    <row r="42" spans="3:13" ht="18" customHeight="1" x14ac:dyDescent="0.3">
      <c r="C42" s="13" t="s">
        <v>7</v>
      </c>
      <c r="D42" s="14" t="s">
        <v>9</v>
      </c>
      <c r="E42" s="29" t="s">
        <v>44</v>
      </c>
      <c r="F42" s="29" t="s">
        <v>44</v>
      </c>
      <c r="G42" s="29" t="s">
        <v>44</v>
      </c>
      <c r="H42" s="29" t="s">
        <v>44</v>
      </c>
      <c r="I42" s="29" t="s">
        <v>44</v>
      </c>
      <c r="J42" s="159"/>
      <c r="K42" s="171"/>
      <c r="L42" s="29"/>
      <c r="M42" s="25"/>
    </row>
    <row r="43" spans="3:13" ht="18" customHeight="1" x14ac:dyDescent="0.3">
      <c r="C43" s="106" t="s">
        <v>219</v>
      </c>
      <c r="D43" s="14">
        <v>30</v>
      </c>
      <c r="E43" s="29" t="s">
        <v>43</v>
      </c>
      <c r="F43" s="29" t="s">
        <v>43</v>
      </c>
      <c r="G43" s="29" t="s">
        <v>43</v>
      </c>
      <c r="H43" s="29" t="s">
        <v>43</v>
      </c>
      <c r="I43" s="29" t="s">
        <v>44</v>
      </c>
      <c r="J43" s="159"/>
      <c r="K43" s="171"/>
      <c r="L43" s="31" t="s">
        <v>217</v>
      </c>
      <c r="M43" s="25" t="s">
        <v>218</v>
      </c>
    </row>
    <row r="44" spans="3:13" ht="30.75" customHeight="1" x14ac:dyDescent="0.3">
      <c r="C44" s="180" t="s">
        <v>233</v>
      </c>
      <c r="D44" s="14" t="s">
        <v>9</v>
      </c>
      <c r="E44" s="5" t="s">
        <v>42</v>
      </c>
      <c r="F44" s="5" t="s">
        <v>42</v>
      </c>
      <c r="G44" s="5" t="s">
        <v>42</v>
      </c>
      <c r="H44" s="5" t="s">
        <v>42</v>
      </c>
      <c r="I44" s="7" t="s">
        <v>40</v>
      </c>
      <c r="J44" s="156"/>
      <c r="K44" s="172"/>
      <c r="L44" s="156" t="s">
        <v>234</v>
      </c>
      <c r="M44" s="8"/>
    </row>
    <row r="45" spans="3:13" ht="18" customHeight="1" x14ac:dyDescent="0.3">
      <c r="C45" s="13" t="s">
        <v>235</v>
      </c>
      <c r="D45" s="14" t="s">
        <v>9</v>
      </c>
      <c r="E45" s="5" t="s">
        <v>42</v>
      </c>
      <c r="F45" s="5" t="s">
        <v>42</v>
      </c>
      <c r="G45" s="5" t="s">
        <v>42</v>
      </c>
      <c r="H45" s="5" t="s">
        <v>42</v>
      </c>
      <c r="I45" s="118" t="s">
        <v>40</v>
      </c>
      <c r="J45" s="159"/>
      <c r="K45" s="170"/>
      <c r="L45" s="157" t="s">
        <v>236</v>
      </c>
      <c r="M45" s="25" t="s">
        <v>237</v>
      </c>
    </row>
    <row r="46" spans="3:13" ht="18" customHeight="1" x14ac:dyDescent="0.3">
      <c r="C46" s="6" t="s">
        <v>239</v>
      </c>
      <c r="D46" s="9" t="s">
        <v>9</v>
      </c>
      <c r="E46" s="5" t="s">
        <v>42</v>
      </c>
      <c r="F46" s="5" t="s">
        <v>42</v>
      </c>
      <c r="G46" s="5" t="s">
        <v>42</v>
      </c>
      <c r="H46" s="5" t="s">
        <v>42</v>
      </c>
      <c r="I46" s="7" t="s">
        <v>40</v>
      </c>
      <c r="J46" s="158"/>
      <c r="K46" s="170"/>
      <c r="L46" s="156" t="s">
        <v>238</v>
      </c>
      <c r="M46" s="8"/>
    </row>
    <row r="47" spans="3:13" ht="18" customHeight="1" x14ac:dyDescent="0.3">
      <c r="C47" s="12" t="s">
        <v>298</v>
      </c>
      <c r="D47" s="14" t="s">
        <v>9</v>
      </c>
      <c r="E47" s="5" t="s">
        <v>42</v>
      </c>
      <c r="F47" s="5" t="s">
        <v>42</v>
      </c>
      <c r="G47" s="5" t="s">
        <v>42</v>
      </c>
      <c r="H47" s="5" t="s">
        <v>42</v>
      </c>
      <c r="I47" s="143" t="s">
        <v>40</v>
      </c>
      <c r="J47" s="177"/>
      <c r="K47" s="173">
        <v>6.22</v>
      </c>
      <c r="L47" s="161"/>
      <c r="M47" s="144" t="s">
        <v>299</v>
      </c>
    </row>
    <row r="48" spans="3:13" ht="18" customHeight="1" x14ac:dyDescent="0.3">
      <c r="C48" s="6" t="s">
        <v>230</v>
      </c>
      <c r="D48" s="14" t="s">
        <v>9</v>
      </c>
      <c r="E48" s="5" t="s">
        <v>42</v>
      </c>
      <c r="F48" s="5" t="s">
        <v>42</v>
      </c>
      <c r="G48" s="5" t="s">
        <v>42</v>
      </c>
      <c r="H48" s="5" t="s">
        <v>42</v>
      </c>
      <c r="I48" s="7" t="s">
        <v>40</v>
      </c>
      <c r="J48" s="158"/>
      <c r="K48" s="170"/>
      <c r="L48" s="156" t="s">
        <v>240</v>
      </c>
      <c r="M48" s="8" t="s">
        <v>310</v>
      </c>
    </row>
    <row r="49" spans="3:13" ht="18" customHeight="1" x14ac:dyDescent="0.3">
      <c r="C49" s="6" t="s">
        <v>241</v>
      </c>
      <c r="D49" s="9">
        <v>90</v>
      </c>
      <c r="E49" s="5" t="s">
        <v>42</v>
      </c>
      <c r="F49" s="5" t="s">
        <v>42</v>
      </c>
      <c r="G49" s="5" t="s">
        <v>42</v>
      </c>
      <c r="H49" s="5" t="s">
        <v>42</v>
      </c>
      <c r="I49" s="7" t="s">
        <v>40</v>
      </c>
      <c r="J49" s="158"/>
      <c r="K49" s="171"/>
      <c r="L49" s="156" t="s">
        <v>242</v>
      </c>
      <c r="M49" s="8" t="s">
        <v>243</v>
      </c>
    </row>
    <row r="50" spans="3:13" ht="18" customHeight="1" x14ac:dyDescent="0.3">
      <c r="C50" s="6" t="s">
        <v>226</v>
      </c>
      <c r="D50" s="9">
        <v>365</v>
      </c>
      <c r="E50" s="5" t="s">
        <v>42</v>
      </c>
      <c r="F50" s="5" t="s">
        <v>42</v>
      </c>
      <c r="G50" s="5" t="s">
        <v>42</v>
      </c>
      <c r="H50" s="5" t="s">
        <v>42</v>
      </c>
      <c r="I50" s="7" t="s">
        <v>40</v>
      </c>
      <c r="J50" s="160" t="s">
        <v>300</v>
      </c>
      <c r="K50" s="174"/>
      <c r="L50" s="156" t="s">
        <v>227</v>
      </c>
      <c r="M50" s="8" t="s">
        <v>301</v>
      </c>
    </row>
    <row r="51" spans="3:13" ht="18" customHeight="1" x14ac:dyDescent="0.3">
      <c r="C51" s="6" t="s">
        <v>229</v>
      </c>
      <c r="D51" s="14" t="s">
        <v>9</v>
      </c>
      <c r="E51" s="5" t="s">
        <v>42</v>
      </c>
      <c r="F51" s="5" t="s">
        <v>42</v>
      </c>
      <c r="G51" s="5" t="s">
        <v>42</v>
      </c>
      <c r="H51" s="5" t="s">
        <v>42</v>
      </c>
      <c r="I51" s="7" t="s">
        <v>43</v>
      </c>
      <c r="J51" s="178"/>
      <c r="K51" s="170"/>
      <c r="L51" s="156" t="s">
        <v>228</v>
      </c>
      <c r="M51" s="8" t="s">
        <v>302</v>
      </c>
    </row>
    <row r="52" spans="3:13" ht="18" customHeight="1" x14ac:dyDescent="0.3">
      <c r="C52" s="13" t="s">
        <v>287</v>
      </c>
      <c r="D52" s="14" t="s">
        <v>9</v>
      </c>
      <c r="E52" s="5" t="s">
        <v>42</v>
      </c>
      <c r="F52" s="5" t="s">
        <v>42</v>
      </c>
      <c r="G52" s="5" t="s">
        <v>42</v>
      </c>
      <c r="H52" s="5" t="s">
        <v>42</v>
      </c>
      <c r="I52" s="118" t="s">
        <v>40</v>
      </c>
      <c r="J52" s="160" t="s">
        <v>292</v>
      </c>
      <c r="K52" s="175" t="s">
        <v>285</v>
      </c>
      <c r="L52" s="159"/>
      <c r="M52" s="25" t="s">
        <v>290</v>
      </c>
    </row>
    <row r="53" spans="3:13" ht="18" customHeight="1" x14ac:dyDescent="0.3">
      <c r="C53" s="13" t="s">
        <v>288</v>
      </c>
      <c r="D53" s="14" t="s">
        <v>9</v>
      </c>
      <c r="E53" s="5" t="s">
        <v>42</v>
      </c>
      <c r="F53" s="5" t="s">
        <v>42</v>
      </c>
      <c r="G53" s="5" t="s">
        <v>42</v>
      </c>
      <c r="H53" s="5" t="s">
        <v>42</v>
      </c>
      <c r="I53" s="143" t="s">
        <v>43</v>
      </c>
      <c r="J53" s="160" t="s">
        <v>294</v>
      </c>
      <c r="K53" s="175" t="s">
        <v>285</v>
      </c>
      <c r="L53" s="160" t="s">
        <v>291</v>
      </c>
      <c r="M53" s="144" t="s">
        <v>289</v>
      </c>
    </row>
    <row r="54" spans="3:13" ht="18" customHeight="1" x14ac:dyDescent="0.3">
      <c r="C54" s="6" t="s">
        <v>20</v>
      </c>
      <c r="D54" s="14" t="s">
        <v>9</v>
      </c>
      <c r="E54" s="5" t="s">
        <v>42</v>
      </c>
      <c r="F54" s="5" t="s">
        <v>42</v>
      </c>
      <c r="G54" s="5" t="s">
        <v>42</v>
      </c>
      <c r="H54" s="5" t="s">
        <v>42</v>
      </c>
      <c r="I54" s="7" t="s">
        <v>43</v>
      </c>
      <c r="J54" s="158"/>
      <c r="K54" s="172">
        <v>6.19</v>
      </c>
      <c r="L54" s="156"/>
      <c r="M54" s="8" t="s">
        <v>268</v>
      </c>
    </row>
    <row r="55" spans="3:13" ht="18" customHeight="1" x14ac:dyDescent="0.3">
      <c r="C55" s="13" t="s">
        <v>22</v>
      </c>
      <c r="D55" s="14" t="s">
        <v>9</v>
      </c>
      <c r="E55" s="5" t="s">
        <v>42</v>
      </c>
      <c r="F55" s="5" t="s">
        <v>42</v>
      </c>
      <c r="G55" s="5" t="s">
        <v>42</v>
      </c>
      <c r="H55" s="5" t="s">
        <v>42</v>
      </c>
      <c r="I55" s="118" t="s">
        <v>43</v>
      </c>
      <c r="J55" s="159"/>
      <c r="K55" s="172">
        <v>6.19</v>
      </c>
      <c r="L55" s="159"/>
      <c r="M55" s="25" t="s">
        <v>269</v>
      </c>
    </row>
    <row r="56" spans="3:13" ht="18" customHeight="1" x14ac:dyDescent="0.3">
      <c r="C56" s="13" t="s">
        <v>251</v>
      </c>
      <c r="D56" s="14">
        <v>30</v>
      </c>
      <c r="E56" s="5" t="s">
        <v>42</v>
      </c>
      <c r="F56" s="5" t="s">
        <v>42</v>
      </c>
      <c r="G56" s="5" t="s">
        <v>42</v>
      </c>
      <c r="H56" s="5" t="s">
        <v>42</v>
      </c>
      <c r="I56" s="118" t="s">
        <v>43</v>
      </c>
      <c r="J56" s="179"/>
      <c r="K56" s="172">
        <v>5.19</v>
      </c>
      <c r="L56" s="157"/>
      <c r="M56" s="25" t="s">
        <v>252</v>
      </c>
    </row>
    <row r="57" spans="3:13" ht="18" customHeight="1" x14ac:dyDescent="0.3">
      <c r="C57" s="13" t="s">
        <v>259</v>
      </c>
      <c r="D57" s="14">
        <v>365</v>
      </c>
      <c r="E57" s="5" t="s">
        <v>42</v>
      </c>
      <c r="F57" s="5" t="s">
        <v>42</v>
      </c>
      <c r="G57" s="5" t="s">
        <v>42</v>
      </c>
      <c r="H57" s="5" t="s">
        <v>42</v>
      </c>
      <c r="I57" s="118" t="s">
        <v>43</v>
      </c>
      <c r="J57" s="157"/>
      <c r="K57" s="172">
        <v>5.19</v>
      </c>
      <c r="L57" s="157"/>
      <c r="M57" s="25" t="s">
        <v>260</v>
      </c>
    </row>
    <row r="58" spans="3:13" ht="18" customHeight="1" x14ac:dyDescent="0.3">
      <c r="C58" s="12" t="s">
        <v>257</v>
      </c>
      <c r="D58" s="14" t="s">
        <v>9</v>
      </c>
      <c r="E58" s="5" t="s">
        <v>42</v>
      </c>
      <c r="F58" s="5" t="s">
        <v>42</v>
      </c>
      <c r="G58" s="5" t="s">
        <v>42</v>
      </c>
      <c r="H58" s="5" t="s">
        <v>42</v>
      </c>
      <c r="I58" s="118" t="s">
        <v>43</v>
      </c>
      <c r="J58" s="176"/>
      <c r="K58" s="172">
        <v>5.19</v>
      </c>
      <c r="L58" s="157"/>
      <c r="M58" s="25" t="s">
        <v>258</v>
      </c>
    </row>
    <row r="59" spans="3:13" ht="18" customHeight="1" x14ac:dyDescent="0.3">
      <c r="C59" s="13" t="s">
        <v>265</v>
      </c>
      <c r="D59" s="14" t="s">
        <v>9</v>
      </c>
      <c r="E59" s="5" t="s">
        <v>42</v>
      </c>
      <c r="F59" s="5" t="s">
        <v>42</v>
      </c>
      <c r="G59" s="5" t="s">
        <v>42</v>
      </c>
      <c r="H59" s="5" t="s">
        <v>42</v>
      </c>
      <c r="I59" s="118" t="s">
        <v>43</v>
      </c>
      <c r="J59" s="159"/>
      <c r="K59" s="170"/>
      <c r="L59" s="157" t="s">
        <v>244</v>
      </c>
      <c r="M59" s="25" t="s">
        <v>245</v>
      </c>
    </row>
    <row r="60" spans="3:13" ht="18" customHeight="1" x14ac:dyDescent="0.3">
      <c r="C60" s="12" t="s">
        <v>266</v>
      </c>
      <c r="D60" s="14">
        <v>365</v>
      </c>
      <c r="E60" s="5" t="s">
        <v>42</v>
      </c>
      <c r="F60" s="5" t="s">
        <v>42</v>
      </c>
      <c r="G60" s="5" t="s">
        <v>42</v>
      </c>
      <c r="H60" s="5" t="s">
        <v>42</v>
      </c>
      <c r="I60" s="118" t="s">
        <v>43</v>
      </c>
      <c r="J60" s="159"/>
      <c r="K60" s="170">
        <v>6.19</v>
      </c>
      <c r="L60" s="159"/>
      <c r="M60" s="25" t="s">
        <v>270</v>
      </c>
    </row>
    <row r="61" spans="3:13" ht="18" customHeight="1" x14ac:dyDescent="0.3">
      <c r="C61" s="13" t="s">
        <v>262</v>
      </c>
      <c r="D61" s="14" t="s">
        <v>9</v>
      </c>
      <c r="E61" s="5" t="s">
        <v>42</v>
      </c>
      <c r="F61" s="5" t="s">
        <v>42</v>
      </c>
      <c r="G61" s="5" t="s">
        <v>42</v>
      </c>
      <c r="H61" s="5" t="s">
        <v>42</v>
      </c>
      <c r="I61" s="118" t="s">
        <v>43</v>
      </c>
      <c r="J61" s="159"/>
      <c r="K61" s="175" t="s">
        <v>261</v>
      </c>
      <c r="L61" s="157"/>
      <c r="M61" s="25" t="s">
        <v>263</v>
      </c>
    </row>
    <row r="62" spans="3:13" ht="18" customHeight="1" x14ac:dyDescent="0.3">
      <c r="C62" s="12" t="s">
        <v>246</v>
      </c>
      <c r="D62" s="14">
        <v>90</v>
      </c>
      <c r="E62" s="5" t="s">
        <v>42</v>
      </c>
      <c r="F62" s="5" t="s">
        <v>42</v>
      </c>
      <c r="G62" s="5" t="s">
        <v>42</v>
      </c>
      <c r="H62" s="5" t="s">
        <v>42</v>
      </c>
      <c r="I62" s="118" t="s">
        <v>43</v>
      </c>
      <c r="J62" s="157" t="s">
        <v>248</v>
      </c>
      <c r="K62" s="170">
        <v>5.19</v>
      </c>
      <c r="L62" s="159"/>
      <c r="M62" s="25" t="s">
        <v>249</v>
      </c>
    </row>
    <row r="63" spans="3:13" ht="27" customHeight="1" x14ac:dyDescent="0.3">
      <c r="C63" s="12" t="s">
        <v>284</v>
      </c>
      <c r="D63" s="14">
        <v>364</v>
      </c>
      <c r="E63" s="5" t="s">
        <v>42</v>
      </c>
      <c r="F63" s="5" t="s">
        <v>42</v>
      </c>
      <c r="G63" s="5" t="s">
        <v>42</v>
      </c>
      <c r="H63" s="5" t="s">
        <v>42</v>
      </c>
      <c r="I63" s="118" t="s">
        <v>40</v>
      </c>
      <c r="J63" s="166" t="s">
        <v>293</v>
      </c>
      <c r="K63" s="175" t="s">
        <v>285</v>
      </c>
      <c r="L63" s="157"/>
      <c r="M63" s="146" t="s">
        <v>286</v>
      </c>
    </row>
    <row r="64" spans="3:13" ht="18" customHeight="1" x14ac:dyDescent="0.3">
      <c r="C64" s="12" t="s">
        <v>295</v>
      </c>
      <c r="D64" s="14">
        <v>364</v>
      </c>
      <c r="E64" s="5" t="s">
        <v>42</v>
      </c>
      <c r="F64" s="5" t="s">
        <v>42</v>
      </c>
      <c r="G64" s="5" t="s">
        <v>42</v>
      </c>
      <c r="H64" s="5" t="s">
        <v>42</v>
      </c>
      <c r="I64" s="118" t="s">
        <v>43</v>
      </c>
      <c r="J64" s="166" t="s">
        <v>296</v>
      </c>
      <c r="K64" s="175"/>
      <c r="L64" s="157"/>
      <c r="M64" s="146" t="s">
        <v>297</v>
      </c>
    </row>
  </sheetData>
  <sheetProtection sort="0" autoFilter="0" pivotTables="0"/>
  <mergeCells count="1">
    <mergeCell ref="H1:M1"/>
  </mergeCells>
  <conditionalFormatting sqref="E7:I8 E10:I18 E20:I20 E22:I64">
    <cfRule type="containsText" dxfId="46" priority="12" operator="containsText" text="S">
      <formula>NOT(ISERROR(SEARCH("S",E7)))</formula>
    </cfRule>
    <cfRule type="containsText" dxfId="45" priority="13" operator="containsText" text="R">
      <formula>NOT(ISERROR(SEARCH("R",E7)))</formula>
    </cfRule>
  </conditionalFormatting>
  <conditionalFormatting sqref="E9:I9">
    <cfRule type="containsText" dxfId="44" priority="9" operator="containsText" text="S">
      <formula>NOT(ISERROR(SEARCH("S",E9)))</formula>
    </cfRule>
    <cfRule type="containsText" dxfId="43" priority="10" operator="containsText" text="R">
      <formula>NOT(ISERROR(SEARCH("R",E9)))</formula>
    </cfRule>
  </conditionalFormatting>
  <conditionalFormatting sqref="E19:I19">
    <cfRule type="containsText" dxfId="42" priority="3" operator="containsText" text="S">
      <formula>NOT(ISERROR(SEARCH("S",E19)))</formula>
    </cfRule>
    <cfRule type="containsText" dxfId="41" priority="4" operator="containsText" text="R">
      <formula>NOT(ISERROR(SEARCH("R",E19)))</formula>
    </cfRule>
  </conditionalFormatting>
  <conditionalFormatting sqref="E21:I21">
    <cfRule type="containsText" dxfId="40" priority="1" operator="containsText" text="S">
      <formula>NOT(ISERROR(SEARCH("S",E21)))</formula>
    </cfRule>
    <cfRule type="containsText" dxfId="39" priority="2" operator="containsText" text="R">
      <formula>NOT(ISERROR(SEARCH("R",E21)))</formula>
    </cfRule>
  </conditionalFormatting>
  <hyperlinks>
    <hyperlink ref="L8" r:id="rId1"/>
    <hyperlink ref="L23" r:id="rId2"/>
    <hyperlink ref="L11" r:id="rId3"/>
    <hyperlink ref="L28" r:id="rId4"/>
    <hyperlink ref="L7" r:id="rId5"/>
    <hyperlink ref="L40" r:id="rId6"/>
    <hyperlink ref="L39" r:id="rId7"/>
    <hyperlink ref="L9" r:id="rId8"/>
    <hyperlink ref="L10" r:id="rId9"/>
    <hyperlink ref="L26" r:id="rId10"/>
    <hyperlink ref="L25" r:id="rId11"/>
    <hyperlink ref="L18" r:id="rId12"/>
    <hyperlink ref="L13" r:id="rId13"/>
    <hyperlink ref="L29" r:id="rId14"/>
    <hyperlink ref="L36" r:id="rId15"/>
    <hyperlink ref="J33" r:id="rId16"/>
    <hyperlink ref="J29" r:id="rId17"/>
    <hyperlink ref="J36" r:id="rId18"/>
    <hyperlink ref="J34" r:id="rId19"/>
    <hyperlink ref="J14" r:id="rId20"/>
    <hyperlink ref="J25" r:id="rId21"/>
    <hyperlink ref="J27" r:id="rId22"/>
    <hyperlink ref="J30" r:id="rId23"/>
    <hyperlink ref="K22" r:id="rId24" display="https://www.dshs.wa.gov/sites/default/files/DDA/dda/documents/policy/policy6.19.pdf"/>
    <hyperlink ref="K24:K25" r:id="rId25" display="https://www.dshs.wa.gov/sites/default/files/DDA/dda/documents/policy/policy6.19.pdf"/>
    <hyperlink ref="K30" r:id="rId26" display="https://www.dshs.wa.gov/sites/default/files/DDA/dda/documents/policy/policy6.07.pdf"/>
    <hyperlink ref="K18" r:id="rId27" display="https://www.dshs.wa.gov/sites/default/files/DDA/dda/documents/policy/policy5.14.pdf"/>
    <hyperlink ref="K20" r:id="rId28" display="https://www.dshs.wa.gov/sites/default/files/DDA/dda/documents/policy/policy5.21.pdf"/>
    <hyperlink ref="K13:K14" r:id="rId29" display="https://www.dshs.wa.gov/sites/default/files/DDA/dda/documents/policy/policy5.14.pdf"/>
    <hyperlink ref="K15" r:id="rId30" display="https://www.dshs.wa.gov/sites/default/files/DDA/dda/documents/policy/policy5.15.pdf"/>
    <hyperlink ref="K17" r:id="rId31" display="https://www.dshs.wa.gov/sites/default/files/DDA/dda/documents/policy/policy5.15.pdf"/>
    <hyperlink ref="K27" r:id="rId32" display="https://www.dshs.wa.gov/sites/default/files/DDA/dda/documents/policy/policy5.15.pdf"/>
    <hyperlink ref="K29" r:id="rId33" display="https://www.dshs.wa.gov/sites/default/files/DDA/dda/documents/policy/policy5.15.pdf"/>
    <hyperlink ref="K10:K11" r:id="rId34" display="https://www.dshs.wa.gov/sites/default/files/DDA/dda/documents/policy/policy5.08.pdf"/>
    <hyperlink ref="K14" r:id="rId35" display="https://www.dshs.wa.gov/sites/default/files/DDA/dda/documents/policy/policy5.18.pdf"/>
    <hyperlink ref="K25" r:id="rId36" display="https://www.dshs.wa.gov/sites/default/files/DDA/dda/documents/policy/policy5.16.pdf"/>
    <hyperlink ref="K26" r:id="rId37" display="https://www.dshs.wa.gov/sites/default/files/DDA/dda/documents/policy/policy5.16.pdf"/>
    <hyperlink ref="K33" r:id="rId38" display="https://www.dshs.wa.gov/sites/default/files/DDA/dda/documents/policy/policy15.04.pdf"/>
    <hyperlink ref="K33:K36" r:id="rId39" display="https://www.dshs.wa.gov/sites/default/files/DDA/dda/documents/policy/policy15.04.pdf"/>
    <hyperlink ref="L33" r:id="rId40"/>
    <hyperlink ref="L35" r:id="rId41"/>
    <hyperlink ref="L37" r:id="rId42"/>
    <hyperlink ref="L34" r:id="rId43"/>
    <hyperlink ref="L31" r:id="rId44"/>
    <hyperlink ref="K32" r:id="rId45" display="https://www.dshs.wa.gov/sites/default/files/DDA/dda/documents/policy/policy15.04.pdf"/>
    <hyperlink ref="H1:M1" location="'Plan Expiration Database'!A1" display="(Do not enter data on this page; enter data on Plan Database)"/>
    <hyperlink ref="L43" r:id="rId46"/>
    <hyperlink ref="K60" r:id="rId47" display="https://www.dshs.wa.gov/sites/default/files/DDA/dda/documents/policy/policy6.19.pdf"/>
    <hyperlink ref="K48:K49" r:id="rId48" display="https://www.dshs.wa.gov/sites/default/files/DDA/dda/documents/policy/policy5.14.pdf"/>
    <hyperlink ref="K46" r:id="rId49" display="https://www.dshs.wa.gov/sites/default/files/DDA/dda/documents/policy/policy5.08.pdf"/>
    <hyperlink ref="L50" r:id="rId50"/>
    <hyperlink ref="L51" r:id="rId51" display="388-145-1520(2)(c ) "/>
    <hyperlink ref="L44" r:id="rId52" display="388-145-1520(2)(c ) "/>
    <hyperlink ref="L48" r:id="rId53"/>
    <hyperlink ref="L45" r:id="rId54" display="388-145-1520(2)(c ) "/>
    <hyperlink ref="L46" r:id="rId55"/>
    <hyperlink ref="L49" r:id="rId56"/>
    <hyperlink ref="L59" r:id="rId57"/>
    <hyperlink ref="K62" r:id="rId58" display="https://www.dshs.wa.gov/sites/default/files/DDA/dda/documents/policy/policy5.19.pdf"/>
    <hyperlink ref="J62" r:id="rId59"/>
    <hyperlink ref="K58" r:id="rId60" display="https://www.dshs.wa.gov/sites/default/files/DDA/dda/documents/policy/policy5.19.pdf"/>
    <hyperlink ref="K57" r:id="rId61" display="https://www.dshs.wa.gov/sites/default/files/DDA/dda/documents/policy/policy5.19.pdf"/>
    <hyperlink ref="K61" r:id="rId62" display="https://www.dshs.wa.gov/sites/default/files/DDA/dda/documents/policy/policy5.20.pdf"/>
    <hyperlink ref="J63" r:id="rId63" display="10-244"/>
    <hyperlink ref="K63" r:id="rId64"/>
    <hyperlink ref="K52:K53" r:id="rId65" display="4.10"/>
    <hyperlink ref="J52" r:id="rId66"/>
    <hyperlink ref="J53" r:id="rId67" location="vps"/>
    <hyperlink ref="J50" r:id="rId68"/>
    <hyperlink ref="K47" r:id="rId69" display="https://www.dshs.wa.gov/sites/default/files/DDA/dda/documents/policy/policy6.22.pdf"/>
    <hyperlink ref="L53" r:id="rId70"/>
    <hyperlink ref="J13" r:id="rId71"/>
    <hyperlink ref="J26" r:id="rId72"/>
    <hyperlink ref="K12" r:id="rId73" display="https://www.dshs.wa.gov/sites/default/files/DDA/dda/documents/policy/policy5.21.pdf"/>
    <hyperlink ref="K19" r:id="rId74" display="https://www.dshs.wa.gov/sites/default/files/DDA/dda/documents/policy/policy5.21.pdf"/>
    <hyperlink ref="J20" r:id="rId75"/>
    <hyperlink ref="K21" r:id="rId76" display="https://www.dshs.wa.gov/sites/default/files/DDA/dda/documents/policy/policy5.21.pdf"/>
    <hyperlink ref="J21" r:id="rId77"/>
  </hyperlinks>
  <printOptions horizontalCentered="1"/>
  <pageMargins left="0.7" right="0.7" top="0.75" bottom="0.75" header="0.3" footer="0.3"/>
  <pageSetup scale="87" fitToHeight="0" orientation="portrait" horizontalDpi="1200" r:id="rId78"/>
  <drawing r:id="rId79"/>
  <legacyDrawing r:id="rId80"/>
  <tableParts count="1">
    <tablePart r:id="rId81"/>
  </tableParts>
  <extLst>
    <ext xmlns:x15="http://schemas.microsoft.com/office/spreadsheetml/2010/11/main" uri="{3A4CF648-6AED-40f4-86FF-DC5316D8AED3}">
      <x14:slicerList xmlns:x14="http://schemas.microsoft.com/office/spreadsheetml/2009/9/main">
        <x14:slicer r:id="rId8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autoPageBreaks="0" fitToPage="1"/>
  </sheetPr>
  <dimension ref="A1:AK79"/>
  <sheetViews>
    <sheetView showGridLines="0" zoomScale="80" zoomScaleNormal="80" zoomScaleSheetLayoutView="160" workbookViewId="0">
      <selection activeCell="N5" sqref="N1:N1048576"/>
    </sheetView>
  </sheetViews>
  <sheetFormatPr defaultColWidth="9" defaultRowHeight="18" customHeight="1" x14ac:dyDescent="0.3"/>
  <cols>
    <col min="1" max="1" width="7.7109375" style="48" customWidth="1"/>
    <col min="2" max="2" width="4.28515625" style="19" customWidth="1"/>
    <col min="3" max="3" width="36.5703125" style="61" customWidth="1"/>
    <col min="4" max="4" width="12.7109375" style="64" customWidth="1"/>
    <col min="5" max="5" width="12.7109375" style="24" customWidth="1"/>
    <col min="6" max="6" width="12.7109375" style="64" customWidth="1"/>
    <col min="7" max="7" width="12.7109375" style="24" customWidth="1"/>
    <col min="8" max="8" width="12.7109375" style="64" customWidth="1"/>
    <col min="9" max="9" width="12.7109375" style="24" customWidth="1"/>
    <col min="10" max="10" width="12.7109375" style="72" customWidth="1"/>
    <col min="11" max="11" width="12.7109375" style="65" customWidth="1"/>
    <col min="12" max="12" width="14.7109375" style="65" customWidth="1"/>
    <col min="13" max="13" width="12.7109375" style="64" customWidth="1"/>
    <col min="14" max="17" width="12.7109375" style="72" customWidth="1"/>
    <col min="18" max="18" width="12.7109375" style="24" customWidth="1"/>
    <col min="19" max="20" width="12.7109375" style="94" customWidth="1"/>
    <col min="21" max="21" width="12.7109375" style="24" customWidth="1"/>
    <col min="22" max="23" width="12.7109375" style="94" customWidth="1"/>
    <col min="24" max="24" width="12.7109375" style="24" customWidth="1"/>
    <col min="25" max="25" width="12.7109375" style="94" customWidth="1"/>
    <col min="26" max="26" width="12.7109375" style="24" customWidth="1"/>
    <col min="27" max="27" width="12.7109375" style="94" customWidth="1"/>
    <col min="28" max="28" width="12.7109375" style="24" customWidth="1"/>
    <col min="29" max="29" width="12.7109375" style="94" customWidth="1"/>
    <col min="30" max="32" width="12.7109375" style="95" customWidth="1"/>
    <col min="33" max="33" width="12.7109375" style="24" customWidth="1"/>
    <col min="34" max="34" width="12.7109375" style="96" customWidth="1"/>
    <col min="35" max="36" width="12.7109375" style="24" customWidth="1"/>
    <col min="37" max="16384" width="9" style="19"/>
  </cols>
  <sheetData>
    <row r="1" spans="1:37" ht="14.25" x14ac:dyDescent="0.3">
      <c r="B1" s="109">
        <f ca="1">NOW()</f>
        <v>43873.362787847225</v>
      </c>
      <c r="C1" s="196" t="s">
        <v>190</v>
      </c>
      <c r="D1" s="196"/>
      <c r="E1" s="196"/>
      <c r="F1" s="196"/>
      <c r="G1" s="196"/>
      <c r="H1" s="196"/>
      <c r="I1" s="196"/>
      <c r="J1" s="196"/>
      <c r="K1" s="196"/>
      <c r="L1" s="196"/>
      <c r="M1" s="196"/>
      <c r="N1" s="196"/>
      <c r="O1" s="107"/>
      <c r="P1" s="107"/>
      <c r="Q1" s="107"/>
      <c r="R1" s="107"/>
      <c r="S1" s="107"/>
      <c r="T1" s="107"/>
      <c r="U1" s="107"/>
      <c r="V1" s="107"/>
      <c r="W1" s="107"/>
      <c r="X1" s="107"/>
      <c r="Y1" s="107"/>
      <c r="Z1" s="107"/>
      <c r="AA1" s="107"/>
      <c r="AB1" s="107"/>
      <c r="AC1" s="107"/>
      <c r="AD1" s="107"/>
      <c r="AE1" s="107"/>
      <c r="AF1" s="107"/>
      <c r="AG1" s="107"/>
      <c r="AH1" s="107"/>
      <c r="AI1" s="107"/>
      <c r="AJ1" s="107"/>
      <c r="AK1" s="63" t="s">
        <v>221</v>
      </c>
    </row>
    <row r="2" spans="1:37" ht="9" customHeight="1" x14ac:dyDescent="0.3">
      <c r="B2" s="110">
        <v>25204</v>
      </c>
      <c r="C2" s="196"/>
      <c r="D2" s="196"/>
      <c r="E2" s="196"/>
      <c r="F2" s="196"/>
      <c r="G2" s="196"/>
      <c r="H2" s="196"/>
      <c r="I2" s="196"/>
      <c r="J2" s="196"/>
      <c r="K2" s="196"/>
      <c r="L2" s="196"/>
      <c r="M2" s="196"/>
      <c r="N2" s="196"/>
      <c r="O2" s="107"/>
      <c r="P2" s="107"/>
      <c r="Q2" s="107"/>
      <c r="R2" s="107"/>
      <c r="S2" s="107"/>
      <c r="T2" s="107"/>
      <c r="U2" s="107"/>
      <c r="V2" s="107"/>
      <c r="W2" s="107"/>
      <c r="X2" s="107"/>
      <c r="Y2" s="107"/>
      <c r="Z2" s="107"/>
      <c r="AA2" s="107"/>
      <c r="AB2" s="107"/>
      <c r="AC2" s="107"/>
      <c r="AD2" s="107"/>
      <c r="AE2" s="107"/>
      <c r="AF2" s="107"/>
      <c r="AG2" s="107"/>
      <c r="AH2" s="107"/>
      <c r="AI2" s="107"/>
      <c r="AJ2" s="107"/>
      <c r="AK2" s="63" t="s">
        <v>222</v>
      </c>
    </row>
    <row r="3" spans="1:37" ht="50.25" customHeight="1" thickBot="1" x14ac:dyDescent="0.35">
      <c r="B3" s="111"/>
      <c r="C3" s="196"/>
      <c r="D3" s="196"/>
      <c r="E3" s="196"/>
      <c r="F3" s="196"/>
      <c r="G3" s="196"/>
      <c r="H3" s="196"/>
      <c r="I3" s="196"/>
      <c r="J3" s="196"/>
      <c r="K3" s="196"/>
      <c r="L3" s="196"/>
      <c r="M3" s="196"/>
      <c r="N3" s="196"/>
      <c r="O3" s="108"/>
      <c r="P3" s="108"/>
      <c r="Q3" s="108"/>
      <c r="R3" s="108"/>
      <c r="S3" s="108"/>
      <c r="T3" s="108"/>
      <c r="U3" s="108"/>
      <c r="V3" s="108"/>
      <c r="W3" s="108"/>
      <c r="X3" s="108"/>
      <c r="Y3" s="108"/>
      <c r="Z3" s="107"/>
      <c r="AA3" s="107"/>
      <c r="AB3" s="107"/>
      <c r="AC3" s="107"/>
      <c r="AD3" s="107"/>
      <c r="AE3" s="107"/>
      <c r="AF3" s="107"/>
      <c r="AG3" s="107"/>
      <c r="AH3" s="107"/>
      <c r="AI3" s="107"/>
      <c r="AJ3" s="107"/>
      <c r="AK3" s="63" t="s">
        <v>223</v>
      </c>
    </row>
    <row r="4" spans="1:37" ht="18" customHeight="1" thickBot="1" x14ac:dyDescent="0.35">
      <c r="D4" s="184" t="s">
        <v>193</v>
      </c>
      <c r="E4" s="185"/>
      <c r="F4" s="185"/>
      <c r="G4" s="185"/>
      <c r="H4" s="185"/>
      <c r="I4" s="185"/>
      <c r="J4" s="185"/>
      <c r="K4" s="185"/>
      <c r="L4" s="185"/>
      <c r="M4" s="185"/>
      <c r="N4" s="185"/>
      <c r="O4" s="185"/>
      <c r="P4" s="185"/>
      <c r="Q4" s="185"/>
      <c r="R4" s="186"/>
      <c r="S4" s="187" t="s">
        <v>194</v>
      </c>
      <c r="T4" s="188"/>
      <c r="U4" s="188"/>
      <c r="V4" s="188"/>
      <c r="W4" s="188"/>
      <c r="X4" s="188"/>
      <c r="Y4" s="188"/>
      <c r="Z4" s="188"/>
      <c r="AA4" s="188"/>
      <c r="AB4" s="188"/>
      <c r="AC4" s="189"/>
      <c r="AD4" s="190" t="s">
        <v>195</v>
      </c>
      <c r="AE4" s="191"/>
      <c r="AF4" s="191"/>
      <c r="AG4" s="192"/>
      <c r="AH4" s="193" t="s">
        <v>196</v>
      </c>
      <c r="AI4" s="194"/>
      <c r="AJ4" s="195"/>
    </row>
    <row r="5" spans="1:37" s="92" customFormat="1" ht="149.25" customHeight="1" x14ac:dyDescent="0.3">
      <c r="A5" s="91"/>
      <c r="C5" s="97" t="s">
        <v>215</v>
      </c>
      <c r="D5" s="102" t="s">
        <v>19</v>
      </c>
      <c r="E5" s="102" t="s">
        <v>191</v>
      </c>
      <c r="F5" s="103" t="s">
        <v>3</v>
      </c>
      <c r="G5" s="102" t="s">
        <v>197</v>
      </c>
      <c r="H5" s="102" t="s">
        <v>37</v>
      </c>
      <c r="I5" s="102" t="s">
        <v>205</v>
      </c>
      <c r="J5" s="102" t="s">
        <v>8</v>
      </c>
      <c r="K5" s="103" t="s">
        <v>198</v>
      </c>
      <c r="L5" s="103" t="s">
        <v>220</v>
      </c>
      <c r="M5" s="102" t="s">
        <v>35</v>
      </c>
      <c r="N5" s="103" t="s">
        <v>26</v>
      </c>
      <c r="O5" s="103" t="s">
        <v>14</v>
      </c>
      <c r="P5" s="103" t="s">
        <v>67</v>
      </c>
      <c r="Q5" s="103" t="s">
        <v>104</v>
      </c>
      <c r="R5" s="103" t="s">
        <v>199</v>
      </c>
      <c r="S5" s="102" t="s">
        <v>5</v>
      </c>
      <c r="T5" s="102" t="s">
        <v>4</v>
      </c>
      <c r="U5" s="103" t="s">
        <v>204</v>
      </c>
      <c r="V5" s="102" t="s">
        <v>12</v>
      </c>
      <c r="W5" s="102" t="s">
        <v>192</v>
      </c>
      <c r="X5" s="102" t="s">
        <v>200</v>
      </c>
      <c r="Y5" s="102" t="s">
        <v>38</v>
      </c>
      <c r="Z5" s="102" t="s">
        <v>201</v>
      </c>
      <c r="AA5" s="102" t="s">
        <v>23</v>
      </c>
      <c r="AB5" s="102" t="s">
        <v>202</v>
      </c>
      <c r="AC5" s="102" t="s">
        <v>6</v>
      </c>
      <c r="AD5" s="102" t="s">
        <v>20</v>
      </c>
      <c r="AE5" s="102" t="s">
        <v>22</v>
      </c>
      <c r="AF5" s="102" t="s">
        <v>21</v>
      </c>
      <c r="AG5" s="102" t="s">
        <v>203</v>
      </c>
      <c r="AH5" s="103" t="s">
        <v>27</v>
      </c>
      <c r="AI5" s="103" t="s">
        <v>188</v>
      </c>
      <c r="AJ5" s="103" t="s">
        <v>189</v>
      </c>
    </row>
    <row r="6" spans="1:37" ht="33.950000000000003" customHeight="1" x14ac:dyDescent="0.3">
      <c r="A6" s="50"/>
      <c r="C6" s="98"/>
      <c r="D6" s="74"/>
      <c r="E6" s="75" t="str">
        <f>IF(tblTrainingLog3[[#This Row],[PCSP (formerly known as ISP)]],tblTrainingLog3[[#This Row],[PCSP (formerly known as ISP)]]+'Plan List'!D$7,"")</f>
        <v/>
      </c>
      <c r="F6" s="74"/>
      <c r="G6" s="75" t="str">
        <f>IF(tblTrainingLog3[[#This Row],[IISP]],tblTrainingLog3[[#This Row],[IISP]]+'Plan List'!D$9,"")</f>
        <v/>
      </c>
      <c r="H6" s="74"/>
      <c r="I6" s="75" t="str">
        <f>IF(tblTrainingLog3[[#This Row],[IISP Summary of goal progress]],tblTrainingLog3[[#This Row],[IISP Summary of goal progress]]+'Plan List'!D$10,"")</f>
        <v/>
      </c>
      <c r="J6" s="76"/>
      <c r="K6" s="75" t="str">
        <f>IF(tblTrainingLog3[[#This Row],[IFP - Indivdual Financial Plan]],tblTrainingLog3[[#This Row],[IFP - Indivdual Financial Plan]]+'Plan List'!D$8,"")</f>
        <v/>
      </c>
      <c r="L6" s="76"/>
      <c r="M6" s="74"/>
      <c r="N6" s="76"/>
      <c r="O6" s="76"/>
      <c r="P6" s="76"/>
      <c r="Q6" s="76"/>
      <c r="R6" s="75" t="str">
        <f>IF(tblTrainingLog3[[#This Row],[Medical Device with known safety risk]],tblTrainingLog3[[#This Row],[Medical Device with known safety risk]]+'Plan List'!D$31,"")</f>
        <v/>
      </c>
      <c r="S6" s="77"/>
      <c r="T6" s="77"/>
      <c r="U6" s="75" t="str">
        <f>IF(tblTrainingLog3[[#This Row],[PBSP - Postitve Behavior Support Plan]],tblTrainingLog3[[#This Row],[PBSP - Postitve Behavior Support Plan]]+'Plan List'!D$13,"")</f>
        <v/>
      </c>
      <c r="V6" s="77"/>
      <c r="W6" s="77"/>
      <c r="X6" s="75" t="str">
        <f>IF(tblTrainingLog3[[#This Row],[Exception to Policy (ETP) request &amp; consent for use of Restrictive Procedures]],tblTrainingLog3[[#This Row],[Exception to Policy (ETP) request &amp; consent for use of Restrictive Procedures]]+'Plan List'!D$17,"")</f>
        <v/>
      </c>
      <c r="Y6" s="77"/>
      <c r="Z6" s="75" t="str">
        <f>IF(tblTrainingLog3[[#This Row],[Data monitoring for PBSP WITHOUT Restrictive Procedures ]],tblTrainingLog3[[#This Row],[Data monitoring for PBSP WITHOUT Restrictive Procedures ]]+'Plan List'!D$16,"")</f>
        <v/>
      </c>
      <c r="AA6" s="77"/>
      <c r="AB6" s="75" t="str">
        <f>IF(tblTrainingLog3[[#This Row],[Data monitoring for PBSP when Restrictive Procedures in place]],tblTrainingLog3[[#This Row],[Data monitoring for PBSP when Restrictive Procedures in place]]+'Plan List'!D$15,"")</f>
        <v/>
      </c>
      <c r="AC6" s="77"/>
      <c r="AD6" s="78"/>
      <c r="AE6" s="78"/>
      <c r="AF6" s="78"/>
      <c r="AG6" s="75" t="str">
        <f>IF(tblTrainingLog3[[#This Row],[Nurse Delegation 90 day review documentation]],tblTrainingLog3[[#This Row],[Nurse Delegation 90 day review documentation]]+'Plan List'!D$22,"")</f>
        <v/>
      </c>
      <c r="AH6" s="79"/>
      <c r="AI6" s="75"/>
      <c r="AJ6" s="75"/>
    </row>
    <row r="7" spans="1:37" ht="33.950000000000003" customHeight="1" x14ac:dyDescent="0.3">
      <c r="A7" s="50" t="s">
        <v>45</v>
      </c>
      <c r="C7" s="99"/>
      <c r="D7" s="74"/>
      <c r="E7" s="75" t="str">
        <f>IF(tblTrainingLog3[[#This Row],[PCSP (formerly known as ISP)]],tblTrainingLog3[[#This Row],[PCSP (formerly known as ISP)]]+'Plan List'!D$7,"")</f>
        <v/>
      </c>
      <c r="F7" s="74"/>
      <c r="G7" s="75" t="str">
        <f>IF(tblTrainingLog3[[#This Row],[IISP]],tblTrainingLog3[[#This Row],[IISP]]+'Plan List'!D$9,"")</f>
        <v/>
      </c>
      <c r="H7" s="74"/>
      <c r="I7" s="75" t="str">
        <f>IF(tblTrainingLog3[[#This Row],[IISP Summary of goal progress]],tblTrainingLog3[[#This Row],[IISP Summary of goal progress]]+'Plan List'!D$10,"")</f>
        <v/>
      </c>
      <c r="J7" s="76"/>
      <c r="K7" s="75" t="str">
        <f>IF(tblTrainingLog3[[#This Row],[IFP - Indivdual Financial Plan]],tblTrainingLog3[[#This Row],[IFP - Indivdual Financial Plan]]+'Plan List'!D$8,"")</f>
        <v/>
      </c>
      <c r="L7" s="76"/>
      <c r="M7" s="74"/>
      <c r="N7" s="76"/>
      <c r="O7" s="76"/>
      <c r="P7" s="76"/>
      <c r="Q7" s="76"/>
      <c r="R7" s="75" t="str">
        <f>IF(tblTrainingLog3[[#This Row],[Medical Device with known safety risk]],tblTrainingLog3[[#This Row],[Medical Device with known safety risk]]+'Plan List'!D$31,"")</f>
        <v/>
      </c>
      <c r="S7" s="77"/>
      <c r="T7" s="77"/>
      <c r="U7" s="75" t="str">
        <f>IF(tblTrainingLog3[[#This Row],[PBSP - Postitve Behavior Support Plan]],tblTrainingLog3[[#This Row],[PBSP - Postitve Behavior Support Plan]]+'Plan List'!D$13,"")</f>
        <v/>
      </c>
      <c r="V7" s="77"/>
      <c r="W7" s="77"/>
      <c r="X7" s="75" t="str">
        <f>IF(tblTrainingLog3[[#This Row],[Exception to Policy (ETP) request &amp; consent for use of Restrictive Procedures]],tblTrainingLog3[[#This Row],[Exception to Policy (ETP) request &amp; consent for use of Restrictive Procedures]]+'Plan List'!D$17,"")</f>
        <v/>
      </c>
      <c r="Y7" s="77"/>
      <c r="Z7" s="75" t="str">
        <f>IF(tblTrainingLog3[[#This Row],[Data monitoring for PBSP WITHOUT Restrictive Procedures ]],tblTrainingLog3[[#This Row],[Data monitoring for PBSP WITHOUT Restrictive Procedures ]]+'Plan List'!D$16,"")</f>
        <v/>
      </c>
      <c r="AA7" s="77"/>
      <c r="AB7" s="75" t="str">
        <f>IF(tblTrainingLog3[[#This Row],[Data monitoring for PBSP when Restrictive Procedures in place]],tblTrainingLog3[[#This Row],[Data monitoring for PBSP when Restrictive Procedures in place]]+'Plan List'!D$15,"")</f>
        <v/>
      </c>
      <c r="AC7" s="77"/>
      <c r="AD7" s="78"/>
      <c r="AE7" s="78"/>
      <c r="AF7" s="78"/>
      <c r="AG7" s="75" t="str">
        <f>IF(tblTrainingLog3[[#This Row],[Nurse Delegation 90 day review documentation]],tblTrainingLog3[[#This Row],[Nurse Delegation 90 day review documentation]]+'Plan List'!D$22,"")</f>
        <v/>
      </c>
      <c r="AH7" s="79"/>
      <c r="AI7" s="75"/>
      <c r="AJ7" s="75"/>
    </row>
    <row r="8" spans="1:37" ht="33.950000000000003" customHeight="1" x14ac:dyDescent="0.3">
      <c r="A8" s="51" t="s">
        <v>101</v>
      </c>
      <c r="C8" s="99"/>
      <c r="D8" s="74"/>
      <c r="E8" s="75" t="str">
        <f>IF(tblTrainingLog3[[#This Row],[PCSP (formerly known as ISP)]],tblTrainingLog3[[#This Row],[PCSP (formerly known as ISP)]]+'Plan List'!D$7,"")</f>
        <v/>
      </c>
      <c r="F8" s="74"/>
      <c r="G8" s="75" t="str">
        <f>IF(tblTrainingLog3[[#This Row],[IISP]],tblTrainingLog3[[#This Row],[IISP]]+'Plan List'!D$9,"")</f>
        <v/>
      </c>
      <c r="H8" s="74"/>
      <c r="I8" s="75" t="str">
        <f>IF(tblTrainingLog3[[#This Row],[IISP Summary of goal progress]],tblTrainingLog3[[#This Row],[IISP Summary of goal progress]]+'Plan List'!D$10,"")</f>
        <v/>
      </c>
      <c r="J8" s="76"/>
      <c r="K8" s="75" t="str">
        <f>IF(tblTrainingLog3[[#This Row],[IFP - Indivdual Financial Plan]],tblTrainingLog3[[#This Row],[IFP - Indivdual Financial Plan]]+'Plan List'!D$8,"")</f>
        <v/>
      </c>
      <c r="L8" s="76"/>
      <c r="M8" s="74"/>
      <c r="N8" s="76"/>
      <c r="O8" s="76"/>
      <c r="P8" s="76"/>
      <c r="Q8" s="76"/>
      <c r="R8" s="75" t="str">
        <f>IF(tblTrainingLog3[[#This Row],[Medical Device with known safety risk]],tblTrainingLog3[[#This Row],[Medical Device with known safety risk]]+'Plan List'!D$31,"")</f>
        <v/>
      </c>
      <c r="S8" s="77"/>
      <c r="T8" s="77"/>
      <c r="U8" s="75" t="str">
        <f>IF(tblTrainingLog3[[#This Row],[PBSP - Postitve Behavior Support Plan]],tblTrainingLog3[[#This Row],[PBSP - Postitve Behavior Support Plan]]+'Plan List'!D$13,"")</f>
        <v/>
      </c>
      <c r="V8" s="77"/>
      <c r="W8" s="77"/>
      <c r="X8" s="75" t="str">
        <f>IF(tblTrainingLog3[[#This Row],[Exception to Policy (ETP) request &amp; consent for use of Restrictive Procedures]],tblTrainingLog3[[#This Row],[Exception to Policy (ETP) request &amp; consent for use of Restrictive Procedures]]+'Plan List'!D$17,"")</f>
        <v/>
      </c>
      <c r="Y8" s="77"/>
      <c r="Z8" s="75" t="str">
        <f>IF(tblTrainingLog3[[#This Row],[Data monitoring for PBSP WITHOUT Restrictive Procedures ]],tblTrainingLog3[[#This Row],[Data monitoring for PBSP WITHOUT Restrictive Procedures ]]+'Plan List'!D$16,"")</f>
        <v/>
      </c>
      <c r="AA8" s="77"/>
      <c r="AB8" s="75" t="str">
        <f>IF(tblTrainingLog3[[#This Row],[Data monitoring for PBSP when Restrictive Procedures in place]],tblTrainingLog3[[#This Row],[Data monitoring for PBSP when Restrictive Procedures in place]]+'Plan List'!D$15,"")</f>
        <v/>
      </c>
      <c r="AC8" s="77"/>
      <c r="AD8" s="78"/>
      <c r="AE8" s="78"/>
      <c r="AF8" s="78"/>
      <c r="AG8" s="75" t="str">
        <f>IF(tblTrainingLog3[[#This Row],[Nurse Delegation 90 day review documentation]],tblTrainingLog3[[#This Row],[Nurse Delegation 90 day review documentation]]+'Plan List'!D$22,"")</f>
        <v/>
      </c>
      <c r="AH8" s="79"/>
      <c r="AI8" s="75"/>
      <c r="AJ8" s="75"/>
    </row>
    <row r="9" spans="1:37" ht="33.950000000000003" customHeight="1" x14ac:dyDescent="0.3">
      <c r="A9" s="51" t="s">
        <v>102</v>
      </c>
      <c r="C9" s="99"/>
      <c r="D9" s="74"/>
      <c r="E9" s="75" t="str">
        <f>IF(tblTrainingLog3[[#This Row],[PCSP (formerly known as ISP)]],tblTrainingLog3[[#This Row],[PCSP (formerly known as ISP)]]+'Plan List'!D$7,"")</f>
        <v/>
      </c>
      <c r="F9" s="74"/>
      <c r="G9" s="75" t="str">
        <f>IF(tblTrainingLog3[[#This Row],[IISP]],tblTrainingLog3[[#This Row],[IISP]]+'Plan List'!D$9,"")</f>
        <v/>
      </c>
      <c r="H9" s="74"/>
      <c r="I9" s="75" t="str">
        <f>IF(tblTrainingLog3[[#This Row],[IISP Summary of goal progress]],tblTrainingLog3[[#This Row],[IISP Summary of goal progress]]+'Plan List'!D$10,"")</f>
        <v/>
      </c>
      <c r="J9" s="76"/>
      <c r="K9" s="75" t="str">
        <f>IF(tblTrainingLog3[[#This Row],[IFP - Indivdual Financial Plan]],tblTrainingLog3[[#This Row],[IFP - Indivdual Financial Plan]]+'Plan List'!D$8,"")</f>
        <v/>
      </c>
      <c r="L9" s="76"/>
      <c r="M9" s="74"/>
      <c r="N9" s="76"/>
      <c r="O9" s="76"/>
      <c r="P9" s="76"/>
      <c r="Q9" s="76"/>
      <c r="R9" s="75" t="str">
        <f>IF(tblTrainingLog3[[#This Row],[Medical Device with known safety risk]],tblTrainingLog3[[#This Row],[Medical Device with known safety risk]]+'Plan List'!D$31,"")</f>
        <v/>
      </c>
      <c r="S9" s="77"/>
      <c r="T9" s="77"/>
      <c r="U9" s="75" t="str">
        <f>IF(tblTrainingLog3[[#This Row],[PBSP - Postitve Behavior Support Plan]],tblTrainingLog3[[#This Row],[PBSP - Postitve Behavior Support Plan]]+'Plan List'!D$13,"")</f>
        <v/>
      </c>
      <c r="V9" s="77"/>
      <c r="W9" s="77"/>
      <c r="X9" s="75" t="str">
        <f>IF(tblTrainingLog3[[#This Row],[Exception to Policy (ETP) request &amp; consent for use of Restrictive Procedures]],tblTrainingLog3[[#This Row],[Exception to Policy (ETP) request &amp; consent for use of Restrictive Procedures]]+'Plan List'!D$17,"")</f>
        <v/>
      </c>
      <c r="Y9" s="77"/>
      <c r="Z9" s="75" t="str">
        <f>IF(tblTrainingLog3[[#This Row],[Data monitoring for PBSP WITHOUT Restrictive Procedures ]],tblTrainingLog3[[#This Row],[Data monitoring for PBSP WITHOUT Restrictive Procedures ]]+'Plan List'!D$16,"")</f>
        <v/>
      </c>
      <c r="AA9" s="77"/>
      <c r="AB9" s="75" t="str">
        <f>IF(tblTrainingLog3[[#This Row],[Data monitoring for PBSP when Restrictive Procedures in place]],tblTrainingLog3[[#This Row],[Data monitoring for PBSP when Restrictive Procedures in place]]+'Plan List'!D$15,"")</f>
        <v/>
      </c>
      <c r="AC9" s="77"/>
      <c r="AD9" s="78"/>
      <c r="AE9" s="78"/>
      <c r="AF9" s="78"/>
      <c r="AG9" s="75" t="str">
        <f>IF(tblTrainingLog3[[#This Row],[Nurse Delegation 90 day review documentation]],tblTrainingLog3[[#This Row],[Nurse Delegation 90 day review documentation]]+'Plan List'!D$22,"")</f>
        <v/>
      </c>
      <c r="AH9" s="79"/>
      <c r="AI9" s="75"/>
      <c r="AJ9" s="75"/>
    </row>
    <row r="10" spans="1:37" ht="33.950000000000003" customHeight="1" x14ac:dyDescent="0.3">
      <c r="C10" s="100"/>
      <c r="D10" s="74"/>
      <c r="E10" s="75" t="str">
        <f>IF(tblTrainingLog3[[#This Row],[PCSP (formerly known as ISP)]],tblTrainingLog3[[#This Row],[PCSP (formerly known as ISP)]]+'Plan List'!D$7,"")</f>
        <v/>
      </c>
      <c r="F10" s="74"/>
      <c r="G10" s="75" t="str">
        <f>IF(tblTrainingLog3[[#This Row],[IISP]],tblTrainingLog3[[#This Row],[IISP]]+'Plan List'!D$9,"")</f>
        <v/>
      </c>
      <c r="H10" s="74"/>
      <c r="I10" s="75" t="str">
        <f>IF(tblTrainingLog3[[#This Row],[IISP Summary of goal progress]],tblTrainingLog3[[#This Row],[IISP Summary of goal progress]]+'Plan List'!D$10,"")</f>
        <v/>
      </c>
      <c r="J10" s="76"/>
      <c r="K10" s="75" t="str">
        <f>IF(tblTrainingLog3[[#This Row],[IFP - Indivdual Financial Plan]],tblTrainingLog3[[#This Row],[IFP - Indivdual Financial Plan]]+'Plan List'!D$8,"")</f>
        <v/>
      </c>
      <c r="L10" s="76"/>
      <c r="M10" s="74"/>
      <c r="N10" s="76"/>
      <c r="O10" s="76"/>
      <c r="P10" s="76"/>
      <c r="Q10" s="76"/>
      <c r="R10" s="75" t="str">
        <f>IF(tblTrainingLog3[[#This Row],[Medical Device with known safety risk]],tblTrainingLog3[[#This Row],[Medical Device with known safety risk]]+'Plan List'!D$31,"")</f>
        <v/>
      </c>
      <c r="S10" s="77"/>
      <c r="T10" s="77"/>
      <c r="U10" s="75" t="str">
        <f>IF(tblTrainingLog3[[#This Row],[PBSP - Postitve Behavior Support Plan]],tblTrainingLog3[[#This Row],[PBSP - Postitve Behavior Support Plan]]+'Plan List'!D$13,"")</f>
        <v/>
      </c>
      <c r="V10" s="77"/>
      <c r="W10" s="77"/>
      <c r="X10" s="75" t="str">
        <f>IF(tblTrainingLog3[[#This Row],[Exception to Policy (ETP) request &amp; consent for use of Restrictive Procedures]],tblTrainingLog3[[#This Row],[Exception to Policy (ETP) request &amp; consent for use of Restrictive Procedures]]+'Plan List'!D$17,"")</f>
        <v/>
      </c>
      <c r="Y10" s="77"/>
      <c r="Z10" s="75" t="str">
        <f>IF(tblTrainingLog3[[#This Row],[Data monitoring for PBSP WITHOUT Restrictive Procedures ]],tblTrainingLog3[[#This Row],[Data monitoring for PBSP WITHOUT Restrictive Procedures ]]+'Plan List'!D$16,"")</f>
        <v/>
      </c>
      <c r="AA10" s="77"/>
      <c r="AB10" s="75" t="str">
        <f>IF(tblTrainingLog3[[#This Row],[Data monitoring for PBSP when Restrictive Procedures in place]],tblTrainingLog3[[#This Row],[Data monitoring for PBSP when Restrictive Procedures in place]]+'Plan List'!D$15,"")</f>
        <v/>
      </c>
      <c r="AC10" s="77"/>
      <c r="AD10" s="78"/>
      <c r="AE10" s="78"/>
      <c r="AF10" s="78"/>
      <c r="AG10" s="75" t="str">
        <f>IF(tblTrainingLog3[[#This Row],[Nurse Delegation 90 day review documentation]],tblTrainingLog3[[#This Row],[Nurse Delegation 90 day review documentation]]+'Plan List'!D$22,"")</f>
        <v/>
      </c>
      <c r="AH10" s="79"/>
      <c r="AI10" s="75"/>
      <c r="AJ10" s="75"/>
    </row>
    <row r="11" spans="1:37" ht="33.950000000000003" customHeight="1" x14ac:dyDescent="0.3">
      <c r="C11" s="101"/>
      <c r="D11" s="74"/>
      <c r="E11" s="75" t="str">
        <f>IF(tblTrainingLog3[[#This Row],[PCSP (formerly known as ISP)]],tblTrainingLog3[[#This Row],[PCSP (formerly known as ISP)]]+'Plan List'!D$7,"")</f>
        <v/>
      </c>
      <c r="F11" s="74"/>
      <c r="G11" s="75" t="str">
        <f>IF(tblTrainingLog3[[#This Row],[IISP]],tblTrainingLog3[[#This Row],[IISP]]+'Plan List'!D$9,"")</f>
        <v/>
      </c>
      <c r="H11" s="74"/>
      <c r="I11" s="75" t="str">
        <f>IF(tblTrainingLog3[[#This Row],[IISP Summary of goal progress]],tblTrainingLog3[[#This Row],[IISP Summary of goal progress]]+'Plan List'!D$10,"")</f>
        <v/>
      </c>
      <c r="J11" s="76"/>
      <c r="K11" s="75" t="str">
        <f>IF(tblTrainingLog3[[#This Row],[IFP - Indivdual Financial Plan]],tblTrainingLog3[[#This Row],[IFP - Indivdual Financial Plan]]+'Plan List'!D$8,"")</f>
        <v/>
      </c>
      <c r="L11" s="76"/>
      <c r="M11" s="74"/>
      <c r="N11" s="76"/>
      <c r="O11" s="76"/>
      <c r="P11" s="76"/>
      <c r="Q11" s="76"/>
      <c r="R11" s="75" t="str">
        <f>IF(tblTrainingLog3[[#This Row],[Medical Device with known safety risk]],tblTrainingLog3[[#This Row],[Medical Device with known safety risk]]+'Plan List'!D$31,"")</f>
        <v/>
      </c>
      <c r="S11" s="77"/>
      <c r="T11" s="77"/>
      <c r="U11" s="75" t="str">
        <f>IF(tblTrainingLog3[[#This Row],[PBSP - Postitve Behavior Support Plan]],tblTrainingLog3[[#This Row],[PBSP - Postitve Behavior Support Plan]]+'Plan List'!D$13,"")</f>
        <v/>
      </c>
      <c r="V11" s="77"/>
      <c r="W11" s="77"/>
      <c r="X11" s="75" t="str">
        <f>IF(tblTrainingLog3[[#This Row],[Exception to Policy (ETP) request &amp; consent for use of Restrictive Procedures]],tblTrainingLog3[[#This Row],[Exception to Policy (ETP) request &amp; consent for use of Restrictive Procedures]]+'Plan List'!D$17,"")</f>
        <v/>
      </c>
      <c r="Y11" s="77"/>
      <c r="Z11" s="75" t="str">
        <f>IF(tblTrainingLog3[[#This Row],[Data monitoring for PBSP WITHOUT Restrictive Procedures ]],tblTrainingLog3[[#This Row],[Data monitoring for PBSP WITHOUT Restrictive Procedures ]]+'Plan List'!D$16,"")</f>
        <v/>
      </c>
      <c r="AA11" s="77"/>
      <c r="AB11" s="75" t="str">
        <f>IF(tblTrainingLog3[[#This Row],[Data monitoring for PBSP when Restrictive Procedures in place]],tblTrainingLog3[[#This Row],[Data monitoring for PBSP when Restrictive Procedures in place]]+'Plan List'!D$15,"")</f>
        <v/>
      </c>
      <c r="AC11" s="77"/>
      <c r="AD11" s="78"/>
      <c r="AE11" s="78"/>
      <c r="AF11" s="78"/>
      <c r="AG11" s="75" t="str">
        <f>IF(tblTrainingLog3[[#This Row],[Nurse Delegation 90 day review documentation]],tblTrainingLog3[[#This Row],[Nurse Delegation 90 day review documentation]]+'Plan List'!D$22,"")</f>
        <v/>
      </c>
      <c r="AH11" s="79"/>
      <c r="AI11" s="75"/>
      <c r="AJ11" s="75"/>
    </row>
    <row r="12" spans="1:37" ht="33.950000000000003" customHeight="1" x14ac:dyDescent="0.3">
      <c r="C12" s="101"/>
      <c r="D12" s="74"/>
      <c r="E12" s="75" t="str">
        <f>IF(tblTrainingLog3[[#This Row],[PCSP (formerly known as ISP)]],tblTrainingLog3[[#This Row],[PCSP (formerly known as ISP)]]+'Plan List'!D$7,"")</f>
        <v/>
      </c>
      <c r="F12" s="74"/>
      <c r="G12" s="75" t="str">
        <f>IF(tblTrainingLog3[[#This Row],[IISP]],tblTrainingLog3[[#This Row],[IISP]]+'Plan List'!D$9,"")</f>
        <v/>
      </c>
      <c r="H12" s="74"/>
      <c r="I12" s="75" t="str">
        <f>IF(tblTrainingLog3[[#This Row],[IISP Summary of goal progress]],tblTrainingLog3[[#This Row],[IISP Summary of goal progress]]+'Plan List'!D$10,"")</f>
        <v/>
      </c>
      <c r="J12" s="76"/>
      <c r="K12" s="75" t="str">
        <f>IF(tblTrainingLog3[[#This Row],[IFP - Indivdual Financial Plan]],tblTrainingLog3[[#This Row],[IFP - Indivdual Financial Plan]]+'Plan List'!D$8,"")</f>
        <v/>
      </c>
      <c r="L12" s="76"/>
      <c r="M12" s="74"/>
      <c r="N12" s="76"/>
      <c r="O12" s="76"/>
      <c r="P12" s="76"/>
      <c r="Q12" s="76"/>
      <c r="R12" s="75" t="str">
        <f>IF(tblTrainingLog3[[#This Row],[Medical Device with known safety risk]],tblTrainingLog3[[#This Row],[Medical Device with known safety risk]]+'Plan List'!D$31,"")</f>
        <v/>
      </c>
      <c r="S12" s="77"/>
      <c r="T12" s="77"/>
      <c r="U12" s="75" t="str">
        <f>IF(tblTrainingLog3[[#This Row],[PBSP - Postitve Behavior Support Plan]],tblTrainingLog3[[#This Row],[PBSP - Postitve Behavior Support Plan]]+'Plan List'!D$13,"")</f>
        <v/>
      </c>
      <c r="V12" s="77"/>
      <c r="W12" s="77"/>
      <c r="X12" s="75" t="str">
        <f>IF(tblTrainingLog3[[#This Row],[Exception to Policy (ETP) request &amp; consent for use of Restrictive Procedures]],tblTrainingLog3[[#This Row],[Exception to Policy (ETP) request &amp; consent for use of Restrictive Procedures]]+'Plan List'!D$17,"")</f>
        <v/>
      </c>
      <c r="Y12" s="77"/>
      <c r="Z12" s="75" t="str">
        <f>IF(tblTrainingLog3[[#This Row],[Data monitoring for PBSP WITHOUT Restrictive Procedures ]],tblTrainingLog3[[#This Row],[Data monitoring for PBSP WITHOUT Restrictive Procedures ]]+'Plan List'!D$16,"")</f>
        <v/>
      </c>
      <c r="AA12" s="77"/>
      <c r="AB12" s="75" t="str">
        <f>IF(tblTrainingLog3[[#This Row],[Data monitoring for PBSP when Restrictive Procedures in place]],tblTrainingLog3[[#This Row],[Data monitoring for PBSP when Restrictive Procedures in place]]+'Plan List'!D$15,"")</f>
        <v/>
      </c>
      <c r="AC12" s="77"/>
      <c r="AD12" s="78"/>
      <c r="AE12" s="78"/>
      <c r="AF12" s="78"/>
      <c r="AG12" s="75" t="str">
        <f>IF(tblTrainingLog3[[#This Row],[Nurse Delegation 90 day review documentation]],tblTrainingLog3[[#This Row],[Nurse Delegation 90 day review documentation]]+'Plan List'!D$22,"")</f>
        <v/>
      </c>
      <c r="AH12" s="79"/>
      <c r="AI12" s="75"/>
      <c r="AJ12" s="75"/>
    </row>
    <row r="13" spans="1:37" ht="33.950000000000003" customHeight="1" x14ac:dyDescent="0.3">
      <c r="C13" s="101"/>
      <c r="D13" s="74"/>
      <c r="E13" s="75" t="str">
        <f>IF(tblTrainingLog3[[#This Row],[PCSP (formerly known as ISP)]],tblTrainingLog3[[#This Row],[PCSP (formerly known as ISP)]]+'Plan List'!D$7,"")</f>
        <v/>
      </c>
      <c r="F13" s="74"/>
      <c r="G13" s="75" t="str">
        <f>IF(tblTrainingLog3[[#This Row],[IISP]],tblTrainingLog3[[#This Row],[IISP]]+'Plan List'!D$9,"")</f>
        <v/>
      </c>
      <c r="H13" s="74"/>
      <c r="I13" s="75" t="str">
        <f>IF(tblTrainingLog3[[#This Row],[IISP Summary of goal progress]],tblTrainingLog3[[#This Row],[IISP Summary of goal progress]]+'Plan List'!D$10,"")</f>
        <v/>
      </c>
      <c r="J13" s="76"/>
      <c r="K13" s="75" t="str">
        <f>IF(tblTrainingLog3[[#This Row],[IFP - Indivdual Financial Plan]],tblTrainingLog3[[#This Row],[IFP - Indivdual Financial Plan]]+'Plan List'!D$8,"")</f>
        <v/>
      </c>
      <c r="L13" s="76"/>
      <c r="M13" s="74"/>
      <c r="N13" s="76"/>
      <c r="O13" s="76"/>
      <c r="P13" s="76"/>
      <c r="Q13" s="76"/>
      <c r="R13" s="75" t="str">
        <f>IF(tblTrainingLog3[[#This Row],[Medical Device with known safety risk]],tblTrainingLog3[[#This Row],[Medical Device with known safety risk]]+'Plan List'!D$31,"")</f>
        <v/>
      </c>
      <c r="S13" s="77"/>
      <c r="T13" s="77"/>
      <c r="U13" s="75" t="str">
        <f>IF(tblTrainingLog3[[#This Row],[PBSP - Postitve Behavior Support Plan]],tblTrainingLog3[[#This Row],[PBSP - Postitve Behavior Support Plan]]+'Plan List'!D$13,"")</f>
        <v/>
      </c>
      <c r="V13" s="77"/>
      <c r="W13" s="77"/>
      <c r="X13" s="75" t="str">
        <f>IF(tblTrainingLog3[[#This Row],[Exception to Policy (ETP) request &amp; consent for use of Restrictive Procedures]],tblTrainingLog3[[#This Row],[Exception to Policy (ETP) request &amp; consent for use of Restrictive Procedures]]+'Plan List'!D$17,"")</f>
        <v/>
      </c>
      <c r="Y13" s="77"/>
      <c r="Z13" s="75" t="str">
        <f>IF(tblTrainingLog3[[#This Row],[Data monitoring for PBSP WITHOUT Restrictive Procedures ]],tblTrainingLog3[[#This Row],[Data monitoring for PBSP WITHOUT Restrictive Procedures ]]+'Plan List'!D$16,"")</f>
        <v/>
      </c>
      <c r="AA13" s="77"/>
      <c r="AB13" s="75" t="str">
        <f>IF(tblTrainingLog3[[#This Row],[Data monitoring for PBSP when Restrictive Procedures in place]],tblTrainingLog3[[#This Row],[Data monitoring for PBSP when Restrictive Procedures in place]]+'Plan List'!D$15,"")</f>
        <v/>
      </c>
      <c r="AC13" s="77"/>
      <c r="AD13" s="78"/>
      <c r="AE13" s="78"/>
      <c r="AF13" s="78"/>
      <c r="AG13" s="75" t="str">
        <f>IF(tblTrainingLog3[[#This Row],[Nurse Delegation 90 day review documentation]],tblTrainingLog3[[#This Row],[Nurse Delegation 90 day review documentation]]+'Plan List'!D$22,"")</f>
        <v/>
      </c>
      <c r="AH13" s="79"/>
      <c r="AI13" s="75"/>
      <c r="AJ13" s="75"/>
    </row>
    <row r="14" spans="1:37" ht="33.950000000000003" customHeight="1" x14ac:dyDescent="0.3">
      <c r="C14" s="101"/>
      <c r="D14" s="74"/>
      <c r="E14" s="75" t="str">
        <f>IF(tblTrainingLog3[[#This Row],[PCSP (formerly known as ISP)]],tblTrainingLog3[[#This Row],[PCSP (formerly known as ISP)]]+'Plan List'!D$7,"")</f>
        <v/>
      </c>
      <c r="F14" s="74"/>
      <c r="G14" s="75" t="str">
        <f>IF(tblTrainingLog3[[#This Row],[IISP]],tblTrainingLog3[[#This Row],[IISP]]+'Plan List'!D$9,"")</f>
        <v/>
      </c>
      <c r="H14" s="74"/>
      <c r="I14" s="75" t="str">
        <f>IF(tblTrainingLog3[[#This Row],[IISP Summary of goal progress]],tblTrainingLog3[[#This Row],[IISP Summary of goal progress]]+'Plan List'!D$10,"")</f>
        <v/>
      </c>
      <c r="J14" s="76"/>
      <c r="K14" s="75" t="str">
        <f>IF(tblTrainingLog3[[#This Row],[IFP - Indivdual Financial Plan]],tblTrainingLog3[[#This Row],[IFP - Indivdual Financial Plan]]+'Plan List'!D$8,"")</f>
        <v/>
      </c>
      <c r="L14" s="76"/>
      <c r="M14" s="74"/>
      <c r="N14" s="76"/>
      <c r="O14" s="76"/>
      <c r="P14" s="76"/>
      <c r="Q14" s="76"/>
      <c r="R14" s="75" t="str">
        <f>IF(tblTrainingLog3[[#This Row],[Medical Device with known safety risk]],tblTrainingLog3[[#This Row],[Medical Device with known safety risk]]+'Plan List'!D$31,"")</f>
        <v/>
      </c>
      <c r="S14" s="77"/>
      <c r="T14" s="77"/>
      <c r="U14" s="75" t="str">
        <f>IF(tblTrainingLog3[[#This Row],[PBSP - Postitve Behavior Support Plan]],tblTrainingLog3[[#This Row],[PBSP - Postitve Behavior Support Plan]]+'Plan List'!D$13,"")</f>
        <v/>
      </c>
      <c r="V14" s="77"/>
      <c r="W14" s="77"/>
      <c r="X14" s="75" t="str">
        <f>IF(tblTrainingLog3[[#This Row],[Exception to Policy (ETP) request &amp; consent for use of Restrictive Procedures]],tblTrainingLog3[[#This Row],[Exception to Policy (ETP) request &amp; consent for use of Restrictive Procedures]]+'Plan List'!D$17,"")</f>
        <v/>
      </c>
      <c r="Y14" s="77"/>
      <c r="Z14" s="75" t="str">
        <f>IF(tblTrainingLog3[[#This Row],[Data monitoring for PBSP WITHOUT Restrictive Procedures ]],tblTrainingLog3[[#This Row],[Data monitoring for PBSP WITHOUT Restrictive Procedures ]]+'Plan List'!D$16,"")</f>
        <v/>
      </c>
      <c r="AA14" s="77"/>
      <c r="AB14" s="75" t="str">
        <f>IF(tblTrainingLog3[[#This Row],[Data monitoring for PBSP when Restrictive Procedures in place]],tblTrainingLog3[[#This Row],[Data monitoring for PBSP when Restrictive Procedures in place]]+'Plan List'!D$15,"")</f>
        <v/>
      </c>
      <c r="AC14" s="77"/>
      <c r="AD14" s="78"/>
      <c r="AE14" s="78"/>
      <c r="AF14" s="78"/>
      <c r="AG14" s="75" t="str">
        <f>IF(tblTrainingLog3[[#This Row],[Nurse Delegation 90 day review documentation]],tblTrainingLog3[[#This Row],[Nurse Delegation 90 day review documentation]]+'Plan List'!D$22,"")</f>
        <v/>
      </c>
      <c r="AH14" s="79"/>
      <c r="AI14" s="75"/>
      <c r="AJ14" s="75"/>
    </row>
    <row r="15" spans="1:37" ht="33.950000000000003" customHeight="1" x14ac:dyDescent="0.3">
      <c r="C15" s="101"/>
      <c r="D15" s="74"/>
      <c r="E15" s="75" t="str">
        <f>IF(tblTrainingLog3[[#This Row],[PCSP (formerly known as ISP)]],tblTrainingLog3[[#This Row],[PCSP (formerly known as ISP)]]+'Plan List'!D$7,"")</f>
        <v/>
      </c>
      <c r="F15" s="74"/>
      <c r="G15" s="75" t="str">
        <f>IF(tblTrainingLog3[[#This Row],[IISP]],tblTrainingLog3[[#This Row],[IISP]]+'Plan List'!D$9,"")</f>
        <v/>
      </c>
      <c r="H15" s="74"/>
      <c r="I15" s="75" t="str">
        <f>IF(tblTrainingLog3[[#This Row],[IISP Summary of goal progress]],tblTrainingLog3[[#This Row],[IISP Summary of goal progress]]+'Plan List'!D$10,"")</f>
        <v/>
      </c>
      <c r="J15" s="76"/>
      <c r="K15" s="75" t="str">
        <f>IF(tblTrainingLog3[[#This Row],[IFP - Indivdual Financial Plan]],tblTrainingLog3[[#This Row],[IFP - Indivdual Financial Plan]]+'Plan List'!D$8,"")</f>
        <v/>
      </c>
      <c r="L15" s="76"/>
      <c r="M15" s="74"/>
      <c r="N15" s="76"/>
      <c r="O15" s="76"/>
      <c r="P15" s="76"/>
      <c r="Q15" s="76"/>
      <c r="R15" s="75" t="str">
        <f>IF(tblTrainingLog3[[#This Row],[Medical Device with known safety risk]],tblTrainingLog3[[#This Row],[Medical Device with known safety risk]]+'Plan List'!D$31,"")</f>
        <v/>
      </c>
      <c r="S15" s="77"/>
      <c r="T15" s="77"/>
      <c r="U15" s="75" t="str">
        <f>IF(tblTrainingLog3[[#This Row],[PBSP - Postitve Behavior Support Plan]],tblTrainingLog3[[#This Row],[PBSP - Postitve Behavior Support Plan]]+'Plan List'!D$13,"")</f>
        <v/>
      </c>
      <c r="V15" s="77"/>
      <c r="W15" s="77"/>
      <c r="X15" s="75" t="str">
        <f>IF(tblTrainingLog3[[#This Row],[Exception to Policy (ETP) request &amp; consent for use of Restrictive Procedures]],tblTrainingLog3[[#This Row],[Exception to Policy (ETP) request &amp; consent for use of Restrictive Procedures]]+'Plan List'!D$17,"")</f>
        <v/>
      </c>
      <c r="Y15" s="77"/>
      <c r="Z15" s="75" t="str">
        <f>IF(tblTrainingLog3[[#This Row],[Data monitoring for PBSP WITHOUT Restrictive Procedures ]],tblTrainingLog3[[#This Row],[Data monitoring for PBSP WITHOUT Restrictive Procedures ]]+'Plan List'!D$16,"")</f>
        <v/>
      </c>
      <c r="AA15" s="77"/>
      <c r="AB15" s="75" t="str">
        <f>IF(tblTrainingLog3[[#This Row],[Data monitoring for PBSP when Restrictive Procedures in place]],tblTrainingLog3[[#This Row],[Data monitoring for PBSP when Restrictive Procedures in place]]+'Plan List'!D$15,"")</f>
        <v/>
      </c>
      <c r="AC15" s="77"/>
      <c r="AD15" s="78"/>
      <c r="AE15" s="78"/>
      <c r="AF15" s="78"/>
      <c r="AG15" s="75" t="str">
        <f>IF(tblTrainingLog3[[#This Row],[Nurse Delegation 90 day review documentation]],tblTrainingLog3[[#This Row],[Nurse Delegation 90 day review documentation]]+'Plan List'!D$22,"")</f>
        <v/>
      </c>
      <c r="AH15" s="79"/>
      <c r="AI15" s="75"/>
      <c r="AJ15" s="75"/>
    </row>
    <row r="16" spans="1:37" ht="33.950000000000003" customHeight="1" x14ac:dyDescent="0.3">
      <c r="C16" s="101"/>
      <c r="D16" s="74"/>
      <c r="E16" s="75" t="str">
        <f>IF(tblTrainingLog3[[#This Row],[PCSP (formerly known as ISP)]],tblTrainingLog3[[#This Row],[PCSP (formerly known as ISP)]]+'Plan List'!D$7,"")</f>
        <v/>
      </c>
      <c r="F16" s="74"/>
      <c r="G16" s="75" t="str">
        <f>IF(tblTrainingLog3[[#This Row],[IISP]],tblTrainingLog3[[#This Row],[IISP]]+'Plan List'!D$9,"")</f>
        <v/>
      </c>
      <c r="H16" s="74"/>
      <c r="I16" s="75" t="str">
        <f>IF(tblTrainingLog3[[#This Row],[IISP Summary of goal progress]],tblTrainingLog3[[#This Row],[IISP Summary of goal progress]]+'Plan List'!D$10,"")</f>
        <v/>
      </c>
      <c r="J16" s="76"/>
      <c r="K16" s="75" t="str">
        <f>IF(tblTrainingLog3[[#This Row],[IFP - Indivdual Financial Plan]],tblTrainingLog3[[#This Row],[IFP - Indivdual Financial Plan]]+'Plan List'!D$8,"")</f>
        <v/>
      </c>
      <c r="L16" s="76"/>
      <c r="M16" s="74"/>
      <c r="N16" s="76"/>
      <c r="O16" s="76"/>
      <c r="P16" s="76"/>
      <c r="Q16" s="76"/>
      <c r="R16" s="75" t="str">
        <f>IF(tblTrainingLog3[[#This Row],[Medical Device with known safety risk]],tblTrainingLog3[[#This Row],[Medical Device with known safety risk]]+'Plan List'!D$31,"")</f>
        <v/>
      </c>
      <c r="S16" s="77"/>
      <c r="T16" s="77"/>
      <c r="U16" s="75" t="str">
        <f>IF(tblTrainingLog3[[#This Row],[PBSP - Postitve Behavior Support Plan]],tblTrainingLog3[[#This Row],[PBSP - Postitve Behavior Support Plan]]+'Plan List'!D$13,"")</f>
        <v/>
      </c>
      <c r="V16" s="77"/>
      <c r="W16" s="77"/>
      <c r="X16" s="75" t="str">
        <f>IF(tblTrainingLog3[[#This Row],[Exception to Policy (ETP) request &amp; consent for use of Restrictive Procedures]],tblTrainingLog3[[#This Row],[Exception to Policy (ETP) request &amp; consent for use of Restrictive Procedures]]+'Plan List'!D$17,"")</f>
        <v/>
      </c>
      <c r="Y16" s="77"/>
      <c r="Z16" s="75" t="str">
        <f>IF(tblTrainingLog3[[#This Row],[Data monitoring for PBSP WITHOUT Restrictive Procedures ]],tblTrainingLog3[[#This Row],[Data monitoring for PBSP WITHOUT Restrictive Procedures ]]+'Plan List'!D$16,"")</f>
        <v/>
      </c>
      <c r="AA16" s="77"/>
      <c r="AB16" s="75" t="str">
        <f>IF(tblTrainingLog3[[#This Row],[Data monitoring for PBSP when Restrictive Procedures in place]],tblTrainingLog3[[#This Row],[Data monitoring for PBSP when Restrictive Procedures in place]]+'Plan List'!D$15,"")</f>
        <v/>
      </c>
      <c r="AC16" s="77"/>
      <c r="AD16" s="78"/>
      <c r="AE16" s="78"/>
      <c r="AF16" s="78"/>
      <c r="AG16" s="75" t="str">
        <f>IF(tblTrainingLog3[[#This Row],[Nurse Delegation 90 day review documentation]],tblTrainingLog3[[#This Row],[Nurse Delegation 90 day review documentation]]+'Plan List'!D$22,"")</f>
        <v/>
      </c>
      <c r="AH16" s="79"/>
      <c r="AI16" s="75"/>
      <c r="AJ16" s="75"/>
    </row>
    <row r="17" spans="3:36" ht="33.950000000000003" customHeight="1" x14ac:dyDescent="0.3">
      <c r="C17" s="101"/>
      <c r="D17" s="74"/>
      <c r="E17" s="75" t="str">
        <f>IF(tblTrainingLog3[[#This Row],[PCSP (formerly known as ISP)]],tblTrainingLog3[[#This Row],[PCSP (formerly known as ISP)]]+'Plan List'!D$7,"")</f>
        <v/>
      </c>
      <c r="F17" s="74"/>
      <c r="G17" s="75" t="str">
        <f>IF(tblTrainingLog3[[#This Row],[IISP]],tblTrainingLog3[[#This Row],[IISP]]+'Plan List'!D$9,"")</f>
        <v/>
      </c>
      <c r="H17" s="74"/>
      <c r="I17" s="75" t="str">
        <f>IF(tblTrainingLog3[[#This Row],[IISP Summary of goal progress]],tblTrainingLog3[[#This Row],[IISP Summary of goal progress]]+'Plan List'!D$10,"")</f>
        <v/>
      </c>
      <c r="J17" s="76"/>
      <c r="K17" s="75" t="str">
        <f>IF(tblTrainingLog3[[#This Row],[IFP - Indivdual Financial Plan]],tblTrainingLog3[[#This Row],[IFP - Indivdual Financial Plan]]+'Plan List'!D$8,"")</f>
        <v/>
      </c>
      <c r="L17" s="76"/>
      <c r="M17" s="74"/>
      <c r="N17" s="76"/>
      <c r="O17" s="76"/>
      <c r="P17" s="76"/>
      <c r="Q17" s="76"/>
      <c r="R17" s="75" t="str">
        <f>IF(tblTrainingLog3[[#This Row],[Medical Device with known safety risk]],tblTrainingLog3[[#This Row],[Medical Device with known safety risk]]+'Plan List'!D$31,"")</f>
        <v/>
      </c>
      <c r="S17" s="77"/>
      <c r="T17" s="77"/>
      <c r="U17" s="75" t="str">
        <f>IF(tblTrainingLog3[[#This Row],[PBSP - Postitve Behavior Support Plan]],tblTrainingLog3[[#This Row],[PBSP - Postitve Behavior Support Plan]]+'Plan List'!D$13,"")</f>
        <v/>
      </c>
      <c r="V17" s="77"/>
      <c r="W17" s="77"/>
      <c r="X17" s="75" t="str">
        <f>IF(tblTrainingLog3[[#This Row],[Exception to Policy (ETP) request &amp; consent for use of Restrictive Procedures]],tblTrainingLog3[[#This Row],[Exception to Policy (ETP) request &amp; consent for use of Restrictive Procedures]]+'Plan List'!D$17,"")</f>
        <v/>
      </c>
      <c r="Y17" s="77"/>
      <c r="Z17" s="75" t="str">
        <f>IF(tblTrainingLog3[[#This Row],[Data monitoring for PBSP WITHOUT Restrictive Procedures ]],tblTrainingLog3[[#This Row],[Data monitoring for PBSP WITHOUT Restrictive Procedures ]]+'Plan List'!D$16,"")</f>
        <v/>
      </c>
      <c r="AA17" s="77"/>
      <c r="AB17" s="75" t="str">
        <f>IF(tblTrainingLog3[[#This Row],[Data monitoring for PBSP when Restrictive Procedures in place]],tblTrainingLog3[[#This Row],[Data monitoring for PBSP when Restrictive Procedures in place]]+'Plan List'!D$15,"")</f>
        <v/>
      </c>
      <c r="AC17" s="77"/>
      <c r="AD17" s="78"/>
      <c r="AE17" s="78"/>
      <c r="AF17" s="78"/>
      <c r="AG17" s="75" t="str">
        <f>IF(tblTrainingLog3[[#This Row],[Nurse Delegation 90 day review documentation]],tblTrainingLog3[[#This Row],[Nurse Delegation 90 day review documentation]]+'Plan List'!D$22,"")</f>
        <v/>
      </c>
      <c r="AH17" s="79"/>
      <c r="AI17" s="75"/>
      <c r="AJ17" s="75"/>
    </row>
    <row r="18" spans="3:36" ht="33.950000000000003" customHeight="1" x14ac:dyDescent="0.3">
      <c r="C18" s="101"/>
      <c r="D18" s="74"/>
      <c r="E18" s="75" t="str">
        <f>IF(tblTrainingLog3[[#This Row],[PCSP (formerly known as ISP)]],tblTrainingLog3[[#This Row],[PCSP (formerly known as ISP)]]+'Plan List'!D$7,"")</f>
        <v/>
      </c>
      <c r="F18" s="74"/>
      <c r="G18" s="75" t="str">
        <f>IF(tblTrainingLog3[[#This Row],[IISP]],tblTrainingLog3[[#This Row],[IISP]]+'Plan List'!D$9,"")</f>
        <v/>
      </c>
      <c r="H18" s="74"/>
      <c r="I18" s="75" t="str">
        <f>IF(tblTrainingLog3[[#This Row],[IISP Summary of goal progress]],tblTrainingLog3[[#This Row],[IISP Summary of goal progress]]+'Plan List'!D$10,"")</f>
        <v/>
      </c>
      <c r="J18" s="76"/>
      <c r="K18" s="75" t="str">
        <f>IF(tblTrainingLog3[[#This Row],[IFP - Indivdual Financial Plan]],tblTrainingLog3[[#This Row],[IFP - Indivdual Financial Plan]]+'Plan List'!D$8,"")</f>
        <v/>
      </c>
      <c r="L18" s="76"/>
      <c r="M18" s="74"/>
      <c r="N18" s="76"/>
      <c r="O18" s="76"/>
      <c r="P18" s="76"/>
      <c r="Q18" s="76"/>
      <c r="R18" s="75" t="str">
        <f>IF(tblTrainingLog3[[#This Row],[Medical Device with known safety risk]],tblTrainingLog3[[#This Row],[Medical Device with known safety risk]]+'Plan List'!D$31,"")</f>
        <v/>
      </c>
      <c r="S18" s="77"/>
      <c r="T18" s="77"/>
      <c r="U18" s="75" t="str">
        <f>IF(tblTrainingLog3[[#This Row],[PBSP - Postitve Behavior Support Plan]],tblTrainingLog3[[#This Row],[PBSP - Postitve Behavior Support Plan]]+'Plan List'!D$13,"")</f>
        <v/>
      </c>
      <c r="V18" s="77"/>
      <c r="W18" s="77"/>
      <c r="X18" s="75" t="str">
        <f>IF(tblTrainingLog3[[#This Row],[Exception to Policy (ETP) request &amp; consent for use of Restrictive Procedures]],tblTrainingLog3[[#This Row],[Exception to Policy (ETP) request &amp; consent for use of Restrictive Procedures]]+'Plan List'!D$17,"")</f>
        <v/>
      </c>
      <c r="Y18" s="77"/>
      <c r="Z18" s="75" t="str">
        <f>IF(tblTrainingLog3[[#This Row],[Data monitoring for PBSP WITHOUT Restrictive Procedures ]],tblTrainingLog3[[#This Row],[Data monitoring for PBSP WITHOUT Restrictive Procedures ]]+'Plan List'!D$16,"")</f>
        <v/>
      </c>
      <c r="AA18" s="77"/>
      <c r="AB18" s="75" t="str">
        <f>IF(tblTrainingLog3[[#This Row],[Data monitoring for PBSP when Restrictive Procedures in place]],tblTrainingLog3[[#This Row],[Data monitoring for PBSP when Restrictive Procedures in place]]+'Plan List'!D$15,"")</f>
        <v/>
      </c>
      <c r="AC18" s="77"/>
      <c r="AD18" s="78"/>
      <c r="AE18" s="78"/>
      <c r="AF18" s="78"/>
      <c r="AG18" s="75" t="str">
        <f>IF(tblTrainingLog3[[#This Row],[Nurse Delegation 90 day review documentation]],tblTrainingLog3[[#This Row],[Nurse Delegation 90 day review documentation]]+'Plan List'!D$22,"")</f>
        <v/>
      </c>
      <c r="AH18" s="79"/>
      <c r="AI18" s="75"/>
      <c r="AJ18" s="75"/>
    </row>
    <row r="19" spans="3:36" ht="33.950000000000003" customHeight="1" x14ac:dyDescent="0.3">
      <c r="C19" s="101"/>
      <c r="D19" s="74"/>
      <c r="E19" s="75" t="str">
        <f>IF(tblTrainingLog3[[#This Row],[PCSP (formerly known as ISP)]],tblTrainingLog3[[#This Row],[PCSP (formerly known as ISP)]]+'Plan List'!D$7,"")</f>
        <v/>
      </c>
      <c r="F19" s="74"/>
      <c r="G19" s="75" t="str">
        <f>IF(tblTrainingLog3[[#This Row],[IISP]],tblTrainingLog3[[#This Row],[IISP]]+'Plan List'!D$9,"")</f>
        <v/>
      </c>
      <c r="H19" s="74"/>
      <c r="I19" s="75" t="str">
        <f>IF(tblTrainingLog3[[#This Row],[IISP Summary of goal progress]],tblTrainingLog3[[#This Row],[IISP Summary of goal progress]]+'Plan List'!D$10,"")</f>
        <v/>
      </c>
      <c r="J19" s="76"/>
      <c r="K19" s="75" t="str">
        <f>IF(tblTrainingLog3[[#This Row],[IFP - Indivdual Financial Plan]],tblTrainingLog3[[#This Row],[IFP - Indivdual Financial Plan]]+'Plan List'!D$8,"")</f>
        <v/>
      </c>
      <c r="L19" s="76"/>
      <c r="M19" s="74"/>
      <c r="N19" s="76"/>
      <c r="O19" s="76"/>
      <c r="P19" s="76"/>
      <c r="Q19" s="76"/>
      <c r="R19" s="75" t="str">
        <f>IF(tblTrainingLog3[[#This Row],[Medical Device with known safety risk]],tblTrainingLog3[[#This Row],[Medical Device with known safety risk]]+'Plan List'!D$31,"")</f>
        <v/>
      </c>
      <c r="S19" s="77"/>
      <c r="T19" s="77"/>
      <c r="U19" s="75" t="str">
        <f>IF(tblTrainingLog3[[#This Row],[PBSP - Postitve Behavior Support Plan]],tblTrainingLog3[[#This Row],[PBSP - Postitve Behavior Support Plan]]+'Plan List'!D$13,"")</f>
        <v/>
      </c>
      <c r="V19" s="77"/>
      <c r="W19" s="77"/>
      <c r="X19" s="75" t="str">
        <f>IF(tblTrainingLog3[[#This Row],[Exception to Policy (ETP) request &amp; consent for use of Restrictive Procedures]],tblTrainingLog3[[#This Row],[Exception to Policy (ETP) request &amp; consent for use of Restrictive Procedures]]+'Plan List'!D$17,"")</f>
        <v/>
      </c>
      <c r="Y19" s="77"/>
      <c r="Z19" s="75" t="str">
        <f>IF(tblTrainingLog3[[#This Row],[Data monitoring for PBSP WITHOUT Restrictive Procedures ]],tblTrainingLog3[[#This Row],[Data monitoring for PBSP WITHOUT Restrictive Procedures ]]+'Plan List'!D$16,"")</f>
        <v/>
      </c>
      <c r="AA19" s="77"/>
      <c r="AB19" s="75" t="str">
        <f>IF(tblTrainingLog3[[#This Row],[Data monitoring for PBSP when Restrictive Procedures in place]],tblTrainingLog3[[#This Row],[Data monitoring for PBSP when Restrictive Procedures in place]]+'Plan List'!D$15,"")</f>
        <v/>
      </c>
      <c r="AC19" s="77"/>
      <c r="AD19" s="78"/>
      <c r="AE19" s="78"/>
      <c r="AF19" s="78"/>
      <c r="AG19" s="75" t="str">
        <f>IF(tblTrainingLog3[[#This Row],[Nurse Delegation 90 day review documentation]],tblTrainingLog3[[#This Row],[Nurse Delegation 90 day review documentation]]+'Plan List'!D$22,"")</f>
        <v/>
      </c>
      <c r="AH19" s="79"/>
      <c r="AI19" s="75"/>
      <c r="AJ19" s="75"/>
    </row>
    <row r="20" spans="3:36" ht="33.950000000000003" customHeight="1" x14ac:dyDescent="0.3">
      <c r="C20" s="101"/>
      <c r="D20" s="74"/>
      <c r="E20" s="75" t="str">
        <f>IF(tblTrainingLog3[[#This Row],[PCSP (formerly known as ISP)]],tblTrainingLog3[[#This Row],[PCSP (formerly known as ISP)]]+'Plan List'!D$7,"")</f>
        <v/>
      </c>
      <c r="F20" s="74"/>
      <c r="G20" s="75" t="str">
        <f>IF(tblTrainingLog3[[#This Row],[IISP]],tblTrainingLog3[[#This Row],[IISP]]+'Plan List'!D$9,"")</f>
        <v/>
      </c>
      <c r="H20" s="74"/>
      <c r="I20" s="75" t="str">
        <f>IF(tblTrainingLog3[[#This Row],[IISP Summary of goal progress]],tblTrainingLog3[[#This Row],[IISP Summary of goal progress]]+'Plan List'!D$10,"")</f>
        <v/>
      </c>
      <c r="J20" s="76"/>
      <c r="K20" s="75" t="str">
        <f>IF(tblTrainingLog3[[#This Row],[IFP - Indivdual Financial Plan]],tblTrainingLog3[[#This Row],[IFP - Indivdual Financial Plan]]+'Plan List'!D$8,"")</f>
        <v/>
      </c>
      <c r="L20" s="76"/>
      <c r="M20" s="74"/>
      <c r="N20" s="76"/>
      <c r="O20" s="76"/>
      <c r="P20" s="76"/>
      <c r="Q20" s="76"/>
      <c r="R20" s="75" t="str">
        <f>IF(tblTrainingLog3[[#This Row],[Medical Device with known safety risk]],tblTrainingLog3[[#This Row],[Medical Device with known safety risk]]+'Plan List'!D$31,"")</f>
        <v/>
      </c>
      <c r="S20" s="77"/>
      <c r="T20" s="77"/>
      <c r="U20" s="75" t="str">
        <f>IF(tblTrainingLog3[[#This Row],[PBSP - Postitve Behavior Support Plan]],tblTrainingLog3[[#This Row],[PBSP - Postitve Behavior Support Plan]]+'Plan List'!D$13,"")</f>
        <v/>
      </c>
      <c r="V20" s="77"/>
      <c r="W20" s="77"/>
      <c r="X20" s="75" t="str">
        <f>IF(tblTrainingLog3[[#This Row],[Exception to Policy (ETP) request &amp; consent for use of Restrictive Procedures]],tblTrainingLog3[[#This Row],[Exception to Policy (ETP) request &amp; consent for use of Restrictive Procedures]]+'Plan List'!D$17,"")</f>
        <v/>
      </c>
      <c r="Y20" s="77"/>
      <c r="Z20" s="75" t="str">
        <f>IF(tblTrainingLog3[[#This Row],[Data monitoring for PBSP WITHOUT Restrictive Procedures ]],tblTrainingLog3[[#This Row],[Data monitoring for PBSP WITHOUT Restrictive Procedures ]]+'Plan List'!D$16,"")</f>
        <v/>
      </c>
      <c r="AA20" s="77"/>
      <c r="AB20" s="75" t="str">
        <f>IF(tblTrainingLog3[[#This Row],[Data monitoring for PBSP when Restrictive Procedures in place]],tblTrainingLog3[[#This Row],[Data monitoring for PBSP when Restrictive Procedures in place]]+'Plan List'!D$15,"")</f>
        <v/>
      </c>
      <c r="AC20" s="77"/>
      <c r="AD20" s="78"/>
      <c r="AE20" s="78"/>
      <c r="AF20" s="78"/>
      <c r="AG20" s="75" t="str">
        <f>IF(tblTrainingLog3[[#This Row],[Nurse Delegation 90 day review documentation]],tblTrainingLog3[[#This Row],[Nurse Delegation 90 day review documentation]]+'Plan List'!D$22,"")</f>
        <v/>
      </c>
      <c r="AH20" s="79"/>
      <c r="AI20" s="75"/>
      <c r="AJ20" s="75"/>
    </row>
    <row r="21" spans="3:36" ht="33.950000000000003" customHeight="1" x14ac:dyDescent="0.3">
      <c r="C21" s="101"/>
      <c r="D21" s="74"/>
      <c r="E21" s="75" t="str">
        <f>IF(tblTrainingLog3[[#This Row],[PCSP (formerly known as ISP)]],tblTrainingLog3[[#This Row],[PCSP (formerly known as ISP)]]+'Plan List'!D$7,"")</f>
        <v/>
      </c>
      <c r="F21" s="80"/>
      <c r="G21" s="75" t="str">
        <f>IF(tblTrainingLog3[[#This Row],[IISP]],tblTrainingLog3[[#This Row],[IISP]]+'Plan List'!D$9,"")</f>
        <v/>
      </c>
      <c r="H21" s="80"/>
      <c r="I21" s="75" t="str">
        <f>IF(tblTrainingLog3[[#This Row],[IISP Summary of goal progress]],tblTrainingLog3[[#This Row],[IISP Summary of goal progress]]+'Plan List'!D$10,"")</f>
        <v/>
      </c>
      <c r="J21" s="81"/>
      <c r="K21" s="75" t="str">
        <f>IF(tblTrainingLog3[[#This Row],[IFP - Indivdual Financial Plan]],tblTrainingLog3[[#This Row],[IFP - Indivdual Financial Plan]]+'Plan List'!D$8,"")</f>
        <v/>
      </c>
      <c r="L21" s="76"/>
      <c r="M21" s="80"/>
      <c r="N21" s="81"/>
      <c r="O21" s="81"/>
      <c r="P21" s="81"/>
      <c r="Q21" s="81"/>
      <c r="R21" s="75" t="str">
        <f>IF(tblTrainingLog3[[#This Row],[Medical Device with known safety risk]],tblTrainingLog3[[#This Row],[Medical Device with known safety risk]]+'Plan List'!D$31,"")</f>
        <v/>
      </c>
      <c r="S21" s="83"/>
      <c r="T21" s="83"/>
      <c r="U21" s="75" t="str">
        <f>IF(tblTrainingLog3[[#This Row],[PBSP - Postitve Behavior Support Plan]],tblTrainingLog3[[#This Row],[PBSP - Postitve Behavior Support Plan]]+'Plan List'!D$13,"")</f>
        <v/>
      </c>
      <c r="V21" s="83"/>
      <c r="W21" s="83"/>
      <c r="X21" s="75" t="str">
        <f>IF(tblTrainingLog3[[#This Row],[Exception to Policy (ETP) request &amp; consent for use of Restrictive Procedures]],tblTrainingLog3[[#This Row],[Exception to Policy (ETP) request &amp; consent for use of Restrictive Procedures]]+'Plan List'!D$17,"")</f>
        <v/>
      </c>
      <c r="Y21" s="83"/>
      <c r="Z21" s="75" t="str">
        <f>IF(tblTrainingLog3[[#This Row],[Data monitoring for PBSP WITHOUT Restrictive Procedures ]],tblTrainingLog3[[#This Row],[Data monitoring for PBSP WITHOUT Restrictive Procedures ]]+'Plan List'!D$16,"")</f>
        <v/>
      </c>
      <c r="AA21" s="83"/>
      <c r="AB21" s="75" t="str">
        <f>IF(tblTrainingLog3[[#This Row],[Data monitoring for PBSP when Restrictive Procedures in place]],tblTrainingLog3[[#This Row],[Data monitoring for PBSP when Restrictive Procedures in place]]+'Plan List'!D$15,"")</f>
        <v/>
      </c>
      <c r="AC21" s="83"/>
      <c r="AD21" s="84"/>
      <c r="AE21" s="84"/>
      <c r="AF21" s="84"/>
      <c r="AG21" s="75" t="str">
        <f>IF(tblTrainingLog3[[#This Row],[Nurse Delegation 90 day review documentation]],tblTrainingLog3[[#This Row],[Nurse Delegation 90 day review documentation]]+'Plan List'!D$22,"")</f>
        <v/>
      </c>
      <c r="AH21" s="85"/>
      <c r="AI21" s="82"/>
      <c r="AJ21" s="82"/>
    </row>
    <row r="22" spans="3:36" ht="33.950000000000003" customHeight="1" x14ac:dyDescent="0.3">
      <c r="C22" s="101"/>
      <c r="D22" s="74"/>
      <c r="E22" s="75" t="str">
        <f>IF(tblTrainingLog3[[#This Row],[PCSP (formerly known as ISP)]],tblTrainingLog3[[#This Row],[PCSP (formerly known as ISP)]]+'Plan List'!D$7,"")</f>
        <v/>
      </c>
      <c r="F22" s="80"/>
      <c r="G22" s="75" t="str">
        <f>IF(tblTrainingLog3[[#This Row],[IISP]],tblTrainingLog3[[#This Row],[IISP]]+'Plan List'!D$9,"")</f>
        <v/>
      </c>
      <c r="H22" s="80"/>
      <c r="I22" s="75" t="str">
        <f>IF(tblTrainingLog3[[#This Row],[IISP Summary of goal progress]],tblTrainingLog3[[#This Row],[IISP Summary of goal progress]]+'Plan List'!D$10,"")</f>
        <v/>
      </c>
      <c r="J22" s="81"/>
      <c r="K22" s="75" t="str">
        <f>IF(tblTrainingLog3[[#This Row],[IFP - Indivdual Financial Plan]],tblTrainingLog3[[#This Row],[IFP - Indivdual Financial Plan]]+'Plan List'!D$8,"")</f>
        <v/>
      </c>
      <c r="L22" s="76"/>
      <c r="M22" s="80"/>
      <c r="N22" s="81"/>
      <c r="O22" s="81"/>
      <c r="P22" s="81"/>
      <c r="Q22" s="81"/>
      <c r="R22" s="75" t="str">
        <f>IF(tblTrainingLog3[[#This Row],[Medical Device with known safety risk]],tblTrainingLog3[[#This Row],[Medical Device with known safety risk]]+'Plan List'!D$31,"")</f>
        <v/>
      </c>
      <c r="S22" s="83"/>
      <c r="T22" s="83"/>
      <c r="U22" s="75" t="str">
        <f>IF(tblTrainingLog3[[#This Row],[PBSP - Postitve Behavior Support Plan]],tblTrainingLog3[[#This Row],[PBSP - Postitve Behavior Support Plan]]+'Plan List'!D$13,"")</f>
        <v/>
      </c>
      <c r="V22" s="83"/>
      <c r="W22" s="83"/>
      <c r="X22" s="75" t="str">
        <f>IF(tblTrainingLog3[[#This Row],[Exception to Policy (ETP) request &amp; consent for use of Restrictive Procedures]],tblTrainingLog3[[#This Row],[Exception to Policy (ETP) request &amp; consent for use of Restrictive Procedures]]+'Plan List'!D$17,"")</f>
        <v/>
      </c>
      <c r="Y22" s="83"/>
      <c r="Z22" s="75" t="str">
        <f>IF(tblTrainingLog3[[#This Row],[Data monitoring for PBSP WITHOUT Restrictive Procedures ]],tblTrainingLog3[[#This Row],[Data monitoring for PBSP WITHOUT Restrictive Procedures ]]+'Plan List'!D$16,"")</f>
        <v/>
      </c>
      <c r="AA22" s="83"/>
      <c r="AB22" s="75" t="str">
        <f>IF(tblTrainingLog3[[#This Row],[Data monitoring for PBSP when Restrictive Procedures in place]],tblTrainingLog3[[#This Row],[Data monitoring for PBSP when Restrictive Procedures in place]]+'Plan List'!D$15,"")</f>
        <v/>
      </c>
      <c r="AC22" s="83"/>
      <c r="AD22" s="84"/>
      <c r="AE22" s="84"/>
      <c r="AF22" s="84"/>
      <c r="AG22" s="75" t="str">
        <f>IF(tblTrainingLog3[[#This Row],[Nurse Delegation 90 day review documentation]],tblTrainingLog3[[#This Row],[Nurse Delegation 90 day review documentation]]+'Plan List'!D$22,"")</f>
        <v/>
      </c>
      <c r="AH22" s="85"/>
      <c r="AI22" s="82"/>
      <c r="AJ22" s="82"/>
    </row>
    <row r="23" spans="3:36" ht="33.950000000000003" customHeight="1" x14ac:dyDescent="0.3">
      <c r="C23" s="101"/>
      <c r="D23" s="74"/>
      <c r="E23" s="75" t="str">
        <f>IF(tblTrainingLog3[[#This Row],[PCSP (formerly known as ISP)]],tblTrainingLog3[[#This Row],[PCSP (formerly known as ISP)]]+'Plan List'!D$7,"")</f>
        <v/>
      </c>
      <c r="F23" s="80"/>
      <c r="G23" s="75" t="str">
        <f>IF(tblTrainingLog3[[#This Row],[IISP]],tblTrainingLog3[[#This Row],[IISP]]+'Plan List'!D$9,"")</f>
        <v/>
      </c>
      <c r="H23" s="80"/>
      <c r="I23" s="75" t="str">
        <f>IF(tblTrainingLog3[[#This Row],[IISP Summary of goal progress]],tblTrainingLog3[[#This Row],[IISP Summary of goal progress]]+'Plan List'!D$10,"")</f>
        <v/>
      </c>
      <c r="J23" s="81"/>
      <c r="K23" s="75" t="str">
        <f>IF(tblTrainingLog3[[#This Row],[IFP - Indivdual Financial Plan]],tblTrainingLog3[[#This Row],[IFP - Indivdual Financial Plan]]+'Plan List'!D$8,"")</f>
        <v/>
      </c>
      <c r="L23" s="76"/>
      <c r="M23" s="80"/>
      <c r="N23" s="81"/>
      <c r="O23" s="81"/>
      <c r="P23" s="81"/>
      <c r="Q23" s="81"/>
      <c r="R23" s="75" t="str">
        <f>IF(tblTrainingLog3[[#This Row],[Medical Device with known safety risk]],tblTrainingLog3[[#This Row],[Medical Device with known safety risk]]+'Plan List'!D$31,"")</f>
        <v/>
      </c>
      <c r="S23" s="83"/>
      <c r="T23" s="83"/>
      <c r="U23" s="75" t="str">
        <f>IF(tblTrainingLog3[[#This Row],[PBSP - Postitve Behavior Support Plan]],tblTrainingLog3[[#This Row],[PBSP - Postitve Behavior Support Plan]]+'Plan List'!D$13,"")</f>
        <v/>
      </c>
      <c r="V23" s="83"/>
      <c r="W23" s="83"/>
      <c r="X23" s="75" t="str">
        <f>IF(tblTrainingLog3[[#This Row],[Exception to Policy (ETP) request &amp; consent for use of Restrictive Procedures]],tblTrainingLog3[[#This Row],[Exception to Policy (ETP) request &amp; consent for use of Restrictive Procedures]]+'Plan List'!D$17,"")</f>
        <v/>
      </c>
      <c r="Y23" s="83"/>
      <c r="Z23" s="75" t="str">
        <f>IF(tblTrainingLog3[[#This Row],[Data monitoring for PBSP WITHOUT Restrictive Procedures ]],tblTrainingLog3[[#This Row],[Data monitoring for PBSP WITHOUT Restrictive Procedures ]]+'Plan List'!D$16,"")</f>
        <v/>
      </c>
      <c r="AA23" s="83"/>
      <c r="AB23" s="75" t="str">
        <f>IF(tblTrainingLog3[[#This Row],[Data monitoring for PBSP when Restrictive Procedures in place]],tblTrainingLog3[[#This Row],[Data monitoring for PBSP when Restrictive Procedures in place]]+'Plan List'!D$15,"")</f>
        <v/>
      </c>
      <c r="AC23" s="83"/>
      <c r="AD23" s="84"/>
      <c r="AE23" s="84"/>
      <c r="AF23" s="84"/>
      <c r="AG23" s="75" t="str">
        <f>IF(tblTrainingLog3[[#This Row],[Nurse Delegation 90 day review documentation]],tblTrainingLog3[[#This Row],[Nurse Delegation 90 day review documentation]]+'Plan List'!D$22,"")</f>
        <v/>
      </c>
      <c r="AH23" s="85"/>
      <c r="AI23" s="82"/>
      <c r="AJ23" s="82"/>
    </row>
    <row r="24" spans="3:36" ht="33.950000000000003" customHeight="1" x14ac:dyDescent="0.3">
      <c r="C24" s="101"/>
      <c r="D24" s="74"/>
      <c r="E24" s="75" t="str">
        <f>IF(tblTrainingLog3[[#This Row],[PCSP (formerly known as ISP)]],tblTrainingLog3[[#This Row],[PCSP (formerly known as ISP)]]+'Plan List'!D$7,"")</f>
        <v/>
      </c>
      <c r="F24" s="80"/>
      <c r="G24" s="75" t="str">
        <f>IF(tblTrainingLog3[[#This Row],[IISP]],tblTrainingLog3[[#This Row],[IISP]]+'Plan List'!D$9,"")</f>
        <v/>
      </c>
      <c r="H24" s="80"/>
      <c r="I24" s="75" t="str">
        <f>IF(tblTrainingLog3[[#This Row],[IISP Summary of goal progress]],tblTrainingLog3[[#This Row],[IISP Summary of goal progress]]+'Plan List'!D$10,"")</f>
        <v/>
      </c>
      <c r="J24" s="81"/>
      <c r="K24" s="75" t="str">
        <f>IF(tblTrainingLog3[[#This Row],[IFP - Indivdual Financial Plan]],tblTrainingLog3[[#This Row],[IFP - Indivdual Financial Plan]]+'Plan List'!D$8,"")</f>
        <v/>
      </c>
      <c r="L24" s="76"/>
      <c r="M24" s="80"/>
      <c r="N24" s="81"/>
      <c r="O24" s="81"/>
      <c r="P24" s="81"/>
      <c r="Q24" s="81"/>
      <c r="R24" s="75" t="str">
        <f>IF(tblTrainingLog3[[#This Row],[Medical Device with known safety risk]],tblTrainingLog3[[#This Row],[Medical Device with known safety risk]]+'Plan List'!D$31,"")</f>
        <v/>
      </c>
      <c r="S24" s="83"/>
      <c r="T24" s="83"/>
      <c r="U24" s="75" t="str">
        <f>IF(tblTrainingLog3[[#This Row],[PBSP - Postitve Behavior Support Plan]],tblTrainingLog3[[#This Row],[PBSP - Postitve Behavior Support Plan]]+'Plan List'!D$13,"")</f>
        <v/>
      </c>
      <c r="V24" s="83"/>
      <c r="W24" s="83"/>
      <c r="X24" s="75" t="str">
        <f>IF(tblTrainingLog3[[#This Row],[Exception to Policy (ETP) request &amp; consent for use of Restrictive Procedures]],tblTrainingLog3[[#This Row],[Exception to Policy (ETP) request &amp; consent for use of Restrictive Procedures]]+'Plan List'!D$17,"")</f>
        <v/>
      </c>
      <c r="Y24" s="83"/>
      <c r="Z24" s="75" t="str">
        <f>IF(tblTrainingLog3[[#This Row],[Data monitoring for PBSP WITHOUT Restrictive Procedures ]],tblTrainingLog3[[#This Row],[Data monitoring for PBSP WITHOUT Restrictive Procedures ]]+'Plan List'!D$16,"")</f>
        <v/>
      </c>
      <c r="AA24" s="83"/>
      <c r="AB24" s="75" t="str">
        <f>IF(tblTrainingLog3[[#This Row],[Data monitoring for PBSP when Restrictive Procedures in place]],tblTrainingLog3[[#This Row],[Data monitoring for PBSP when Restrictive Procedures in place]]+'Plan List'!D$15,"")</f>
        <v/>
      </c>
      <c r="AC24" s="83"/>
      <c r="AD24" s="84"/>
      <c r="AE24" s="84"/>
      <c r="AF24" s="84"/>
      <c r="AG24" s="75" t="str">
        <f>IF(tblTrainingLog3[[#This Row],[Nurse Delegation 90 day review documentation]],tblTrainingLog3[[#This Row],[Nurse Delegation 90 day review documentation]]+'Plan List'!D$22,"")</f>
        <v/>
      </c>
      <c r="AH24" s="85"/>
      <c r="AI24" s="82"/>
      <c r="AJ24" s="82"/>
    </row>
    <row r="25" spans="3:36" ht="33.950000000000003" customHeight="1" x14ac:dyDescent="0.3">
      <c r="C25" s="101"/>
      <c r="D25" s="74"/>
      <c r="E25" s="75" t="str">
        <f>IF(tblTrainingLog3[[#This Row],[PCSP (formerly known as ISP)]],tblTrainingLog3[[#This Row],[PCSP (formerly known as ISP)]]+'Plan List'!D$7,"")</f>
        <v/>
      </c>
      <c r="F25" s="80"/>
      <c r="G25" s="75" t="str">
        <f>IF(tblTrainingLog3[[#This Row],[IISP]],tblTrainingLog3[[#This Row],[IISP]]+'Plan List'!D$9,"")</f>
        <v/>
      </c>
      <c r="H25" s="80"/>
      <c r="I25" s="75" t="str">
        <f>IF(tblTrainingLog3[[#This Row],[IISP Summary of goal progress]],tblTrainingLog3[[#This Row],[IISP Summary of goal progress]]+'Plan List'!D$10,"")</f>
        <v/>
      </c>
      <c r="J25" s="81"/>
      <c r="K25" s="75" t="str">
        <f>IF(tblTrainingLog3[[#This Row],[IFP - Indivdual Financial Plan]],tblTrainingLog3[[#This Row],[IFP - Indivdual Financial Plan]]+'Plan List'!D$8,"")</f>
        <v/>
      </c>
      <c r="L25" s="76"/>
      <c r="M25" s="80"/>
      <c r="N25" s="81"/>
      <c r="O25" s="81"/>
      <c r="P25" s="81"/>
      <c r="Q25" s="81"/>
      <c r="R25" s="75" t="str">
        <f>IF(tblTrainingLog3[[#This Row],[Medical Device with known safety risk]],tblTrainingLog3[[#This Row],[Medical Device with known safety risk]]+'Plan List'!D$31,"")</f>
        <v/>
      </c>
      <c r="S25" s="83"/>
      <c r="T25" s="83"/>
      <c r="U25" s="75" t="str">
        <f>IF(tblTrainingLog3[[#This Row],[PBSP - Postitve Behavior Support Plan]],tblTrainingLog3[[#This Row],[PBSP - Postitve Behavior Support Plan]]+'Plan List'!D$13,"")</f>
        <v/>
      </c>
      <c r="V25" s="83"/>
      <c r="W25" s="83"/>
      <c r="X25" s="75" t="str">
        <f>IF(tblTrainingLog3[[#This Row],[Exception to Policy (ETP) request &amp; consent for use of Restrictive Procedures]],tblTrainingLog3[[#This Row],[Exception to Policy (ETP) request &amp; consent for use of Restrictive Procedures]]+'Plan List'!D$17,"")</f>
        <v/>
      </c>
      <c r="Y25" s="83"/>
      <c r="Z25" s="75" t="str">
        <f>IF(tblTrainingLog3[[#This Row],[Data monitoring for PBSP WITHOUT Restrictive Procedures ]],tblTrainingLog3[[#This Row],[Data monitoring for PBSP WITHOUT Restrictive Procedures ]]+'Plan List'!D$16,"")</f>
        <v/>
      </c>
      <c r="AA25" s="83"/>
      <c r="AB25" s="75" t="str">
        <f>IF(tblTrainingLog3[[#This Row],[Data monitoring for PBSP when Restrictive Procedures in place]],tblTrainingLog3[[#This Row],[Data monitoring for PBSP when Restrictive Procedures in place]]+'Plan List'!D$15,"")</f>
        <v/>
      </c>
      <c r="AC25" s="83"/>
      <c r="AD25" s="84"/>
      <c r="AE25" s="84"/>
      <c r="AF25" s="84"/>
      <c r="AG25" s="75" t="str">
        <f>IF(tblTrainingLog3[[#This Row],[Nurse Delegation 90 day review documentation]],tblTrainingLog3[[#This Row],[Nurse Delegation 90 day review documentation]]+'Plan List'!D$22,"")</f>
        <v/>
      </c>
      <c r="AH25" s="85"/>
      <c r="AI25" s="82"/>
      <c r="AJ25" s="82"/>
    </row>
    <row r="26" spans="3:36" ht="33.950000000000003" customHeight="1" x14ac:dyDescent="0.3">
      <c r="C26" s="101"/>
      <c r="D26" s="74"/>
      <c r="E26" s="75" t="str">
        <f>IF(tblTrainingLog3[[#This Row],[PCSP (formerly known as ISP)]],tblTrainingLog3[[#This Row],[PCSP (formerly known as ISP)]]+'Plan List'!D$7,"")</f>
        <v/>
      </c>
      <c r="F26" s="80"/>
      <c r="G26" s="75" t="str">
        <f>IF(tblTrainingLog3[[#This Row],[IISP]],tblTrainingLog3[[#This Row],[IISP]]+'Plan List'!D$9,"")</f>
        <v/>
      </c>
      <c r="H26" s="80"/>
      <c r="I26" s="75" t="str">
        <f>IF(tblTrainingLog3[[#This Row],[IISP Summary of goal progress]],tblTrainingLog3[[#This Row],[IISP Summary of goal progress]]+'Plan List'!D$10,"")</f>
        <v/>
      </c>
      <c r="J26" s="81"/>
      <c r="K26" s="75" t="str">
        <f>IF(tblTrainingLog3[[#This Row],[IFP - Indivdual Financial Plan]],tblTrainingLog3[[#This Row],[IFP - Indivdual Financial Plan]]+'Plan List'!D$8,"")</f>
        <v/>
      </c>
      <c r="L26" s="76"/>
      <c r="M26" s="80"/>
      <c r="N26" s="81"/>
      <c r="O26" s="81"/>
      <c r="P26" s="81"/>
      <c r="Q26" s="81"/>
      <c r="R26" s="75" t="str">
        <f>IF(tblTrainingLog3[[#This Row],[Medical Device with known safety risk]],tblTrainingLog3[[#This Row],[Medical Device with known safety risk]]+'Plan List'!D$31,"")</f>
        <v/>
      </c>
      <c r="S26" s="83"/>
      <c r="T26" s="83"/>
      <c r="U26" s="75" t="str">
        <f>IF(tblTrainingLog3[[#This Row],[PBSP - Postitve Behavior Support Plan]],tblTrainingLog3[[#This Row],[PBSP - Postitve Behavior Support Plan]]+'Plan List'!D$13,"")</f>
        <v/>
      </c>
      <c r="V26" s="83"/>
      <c r="W26" s="83"/>
      <c r="X26" s="75" t="str">
        <f>IF(tblTrainingLog3[[#This Row],[Exception to Policy (ETP) request &amp; consent for use of Restrictive Procedures]],tblTrainingLog3[[#This Row],[Exception to Policy (ETP) request &amp; consent for use of Restrictive Procedures]]+'Plan List'!D$17,"")</f>
        <v/>
      </c>
      <c r="Y26" s="83"/>
      <c r="Z26" s="75" t="str">
        <f>IF(tblTrainingLog3[[#This Row],[Data monitoring for PBSP WITHOUT Restrictive Procedures ]],tblTrainingLog3[[#This Row],[Data monitoring for PBSP WITHOUT Restrictive Procedures ]]+'Plan List'!D$16,"")</f>
        <v/>
      </c>
      <c r="AA26" s="83"/>
      <c r="AB26" s="75" t="str">
        <f>IF(tblTrainingLog3[[#This Row],[Data monitoring for PBSP when Restrictive Procedures in place]],tblTrainingLog3[[#This Row],[Data monitoring for PBSP when Restrictive Procedures in place]]+'Plan List'!D$15,"")</f>
        <v/>
      </c>
      <c r="AC26" s="83"/>
      <c r="AD26" s="84"/>
      <c r="AE26" s="84"/>
      <c r="AF26" s="84"/>
      <c r="AG26" s="75" t="str">
        <f>IF(tblTrainingLog3[[#This Row],[Nurse Delegation 90 day review documentation]],tblTrainingLog3[[#This Row],[Nurse Delegation 90 day review documentation]]+'Plan List'!D$22,"")</f>
        <v/>
      </c>
      <c r="AH26" s="85"/>
      <c r="AI26" s="82"/>
      <c r="AJ26" s="82"/>
    </row>
    <row r="27" spans="3:36" ht="33.950000000000003" customHeight="1" x14ac:dyDescent="0.3">
      <c r="C27" s="101"/>
      <c r="D27" s="74"/>
      <c r="E27" s="75" t="str">
        <f>IF(tblTrainingLog3[[#This Row],[PCSP (formerly known as ISP)]],tblTrainingLog3[[#This Row],[PCSP (formerly known as ISP)]]+'Plan List'!D$7,"")</f>
        <v/>
      </c>
      <c r="F27" s="80"/>
      <c r="G27" s="75" t="str">
        <f>IF(tblTrainingLog3[[#This Row],[IISP]],tblTrainingLog3[[#This Row],[IISP]]+'Plan List'!D$9,"")</f>
        <v/>
      </c>
      <c r="H27" s="80"/>
      <c r="I27" s="75" t="str">
        <f>IF(tblTrainingLog3[[#This Row],[IISP Summary of goal progress]],tblTrainingLog3[[#This Row],[IISP Summary of goal progress]]+'Plan List'!D$10,"")</f>
        <v/>
      </c>
      <c r="J27" s="81"/>
      <c r="K27" s="75" t="str">
        <f>IF(tblTrainingLog3[[#This Row],[IFP - Indivdual Financial Plan]],tblTrainingLog3[[#This Row],[IFP - Indivdual Financial Plan]]+'Plan List'!D$8,"")</f>
        <v/>
      </c>
      <c r="L27" s="76"/>
      <c r="M27" s="80"/>
      <c r="N27" s="81"/>
      <c r="O27" s="81"/>
      <c r="P27" s="81"/>
      <c r="Q27" s="81"/>
      <c r="R27" s="75" t="str">
        <f>IF(tblTrainingLog3[[#This Row],[Medical Device with known safety risk]],tblTrainingLog3[[#This Row],[Medical Device with known safety risk]]+'Plan List'!D$31,"")</f>
        <v/>
      </c>
      <c r="S27" s="83"/>
      <c r="T27" s="83"/>
      <c r="U27" s="75" t="str">
        <f>IF(tblTrainingLog3[[#This Row],[PBSP - Postitve Behavior Support Plan]],tblTrainingLog3[[#This Row],[PBSP - Postitve Behavior Support Plan]]+'Plan List'!D$13,"")</f>
        <v/>
      </c>
      <c r="V27" s="83"/>
      <c r="W27" s="83"/>
      <c r="X27" s="75" t="str">
        <f>IF(tblTrainingLog3[[#This Row],[Exception to Policy (ETP) request &amp; consent for use of Restrictive Procedures]],tblTrainingLog3[[#This Row],[Exception to Policy (ETP) request &amp; consent for use of Restrictive Procedures]]+'Plan List'!D$17,"")</f>
        <v/>
      </c>
      <c r="Y27" s="83"/>
      <c r="Z27" s="75" t="str">
        <f>IF(tblTrainingLog3[[#This Row],[Data monitoring for PBSP WITHOUT Restrictive Procedures ]],tblTrainingLog3[[#This Row],[Data monitoring for PBSP WITHOUT Restrictive Procedures ]]+'Plan List'!D$16,"")</f>
        <v/>
      </c>
      <c r="AA27" s="83"/>
      <c r="AB27" s="75" t="str">
        <f>IF(tblTrainingLog3[[#This Row],[Data monitoring for PBSP when Restrictive Procedures in place]],tblTrainingLog3[[#This Row],[Data monitoring for PBSP when Restrictive Procedures in place]]+'Plan List'!D$15,"")</f>
        <v/>
      </c>
      <c r="AC27" s="83"/>
      <c r="AD27" s="84"/>
      <c r="AE27" s="84"/>
      <c r="AF27" s="84"/>
      <c r="AG27" s="75" t="str">
        <f>IF(tblTrainingLog3[[#This Row],[Nurse Delegation 90 day review documentation]],tblTrainingLog3[[#This Row],[Nurse Delegation 90 day review documentation]]+'Plan List'!D$22,"")</f>
        <v/>
      </c>
      <c r="AH27" s="85"/>
      <c r="AI27" s="82"/>
      <c r="AJ27" s="82"/>
    </row>
    <row r="28" spans="3:36" ht="33.950000000000003" customHeight="1" x14ac:dyDescent="0.3">
      <c r="C28" s="101"/>
      <c r="D28" s="74"/>
      <c r="E28" s="75" t="str">
        <f>IF(tblTrainingLog3[[#This Row],[PCSP (formerly known as ISP)]],tblTrainingLog3[[#This Row],[PCSP (formerly known as ISP)]]+'Plan List'!D$7,"")</f>
        <v/>
      </c>
      <c r="F28" s="80"/>
      <c r="G28" s="75" t="str">
        <f>IF(tblTrainingLog3[[#This Row],[IISP]],tblTrainingLog3[[#This Row],[IISP]]+'Plan List'!D$9,"")</f>
        <v/>
      </c>
      <c r="H28" s="80"/>
      <c r="I28" s="75" t="str">
        <f>IF(tblTrainingLog3[[#This Row],[IISP Summary of goal progress]],tblTrainingLog3[[#This Row],[IISP Summary of goal progress]]+'Plan List'!D$10,"")</f>
        <v/>
      </c>
      <c r="J28" s="81"/>
      <c r="K28" s="75" t="str">
        <f>IF(tblTrainingLog3[[#This Row],[IFP - Indivdual Financial Plan]],tblTrainingLog3[[#This Row],[IFP - Indivdual Financial Plan]]+'Plan List'!D$8,"")</f>
        <v/>
      </c>
      <c r="L28" s="76"/>
      <c r="M28" s="80"/>
      <c r="N28" s="81"/>
      <c r="O28" s="81"/>
      <c r="P28" s="81"/>
      <c r="Q28" s="81"/>
      <c r="R28" s="75" t="str">
        <f>IF(tblTrainingLog3[[#This Row],[Medical Device with known safety risk]],tblTrainingLog3[[#This Row],[Medical Device with known safety risk]]+'Plan List'!D$31,"")</f>
        <v/>
      </c>
      <c r="S28" s="83"/>
      <c r="T28" s="83"/>
      <c r="U28" s="75" t="str">
        <f>IF(tblTrainingLog3[[#This Row],[PBSP - Postitve Behavior Support Plan]],tblTrainingLog3[[#This Row],[PBSP - Postitve Behavior Support Plan]]+'Plan List'!D$13,"")</f>
        <v/>
      </c>
      <c r="V28" s="83"/>
      <c r="W28" s="83"/>
      <c r="X28" s="75" t="str">
        <f>IF(tblTrainingLog3[[#This Row],[Exception to Policy (ETP) request &amp; consent for use of Restrictive Procedures]],tblTrainingLog3[[#This Row],[Exception to Policy (ETP) request &amp; consent for use of Restrictive Procedures]]+'Plan List'!D$17,"")</f>
        <v/>
      </c>
      <c r="Y28" s="83"/>
      <c r="Z28" s="75" t="str">
        <f>IF(tblTrainingLog3[[#This Row],[Data monitoring for PBSP WITHOUT Restrictive Procedures ]],tblTrainingLog3[[#This Row],[Data monitoring for PBSP WITHOUT Restrictive Procedures ]]+'Plan List'!D$16,"")</f>
        <v/>
      </c>
      <c r="AA28" s="83"/>
      <c r="AB28" s="75" t="str">
        <f>IF(tblTrainingLog3[[#This Row],[Data monitoring for PBSP when Restrictive Procedures in place]],tblTrainingLog3[[#This Row],[Data monitoring for PBSP when Restrictive Procedures in place]]+'Plan List'!D$15,"")</f>
        <v/>
      </c>
      <c r="AC28" s="83"/>
      <c r="AD28" s="84"/>
      <c r="AE28" s="84"/>
      <c r="AF28" s="84"/>
      <c r="AG28" s="75" t="str">
        <f>IF(tblTrainingLog3[[#This Row],[Nurse Delegation 90 day review documentation]],tblTrainingLog3[[#This Row],[Nurse Delegation 90 day review documentation]]+'Plan List'!D$22,"")</f>
        <v/>
      </c>
      <c r="AH28" s="85"/>
      <c r="AI28" s="82"/>
      <c r="AJ28" s="82"/>
    </row>
    <row r="29" spans="3:36" ht="33.950000000000003" customHeight="1" x14ac:dyDescent="0.3">
      <c r="C29" s="101"/>
      <c r="D29" s="74"/>
      <c r="E29" s="75" t="str">
        <f>IF(tblTrainingLog3[[#This Row],[PCSP (formerly known as ISP)]],tblTrainingLog3[[#This Row],[PCSP (formerly known as ISP)]]+'Plan List'!D$7,"")</f>
        <v/>
      </c>
      <c r="F29" s="80"/>
      <c r="G29" s="75" t="str">
        <f>IF(tblTrainingLog3[[#This Row],[IISP]],tblTrainingLog3[[#This Row],[IISP]]+'Plan List'!D$9,"")</f>
        <v/>
      </c>
      <c r="H29" s="80"/>
      <c r="I29" s="75" t="str">
        <f>IF(tblTrainingLog3[[#This Row],[IISP Summary of goal progress]],tblTrainingLog3[[#This Row],[IISP Summary of goal progress]]+'Plan List'!D$10,"")</f>
        <v/>
      </c>
      <c r="J29" s="81"/>
      <c r="K29" s="75" t="str">
        <f>IF(tblTrainingLog3[[#This Row],[IFP - Indivdual Financial Plan]],tblTrainingLog3[[#This Row],[IFP - Indivdual Financial Plan]]+'Plan List'!D$8,"")</f>
        <v/>
      </c>
      <c r="L29" s="76"/>
      <c r="M29" s="80"/>
      <c r="N29" s="81"/>
      <c r="O29" s="81"/>
      <c r="P29" s="81"/>
      <c r="Q29" s="81"/>
      <c r="R29" s="75" t="str">
        <f>IF(tblTrainingLog3[[#This Row],[Medical Device with known safety risk]],tblTrainingLog3[[#This Row],[Medical Device with known safety risk]]+'Plan List'!D$31,"")</f>
        <v/>
      </c>
      <c r="S29" s="83"/>
      <c r="T29" s="83"/>
      <c r="U29" s="75" t="str">
        <f>IF(tblTrainingLog3[[#This Row],[PBSP - Postitve Behavior Support Plan]],tblTrainingLog3[[#This Row],[PBSP - Postitve Behavior Support Plan]]+'Plan List'!D$13,"")</f>
        <v/>
      </c>
      <c r="V29" s="83"/>
      <c r="W29" s="83"/>
      <c r="X29" s="75" t="str">
        <f>IF(tblTrainingLog3[[#This Row],[Exception to Policy (ETP) request &amp; consent for use of Restrictive Procedures]],tblTrainingLog3[[#This Row],[Exception to Policy (ETP) request &amp; consent for use of Restrictive Procedures]]+'Plan List'!D$17,"")</f>
        <v/>
      </c>
      <c r="Y29" s="83"/>
      <c r="Z29" s="75" t="str">
        <f>IF(tblTrainingLog3[[#This Row],[Data monitoring for PBSP WITHOUT Restrictive Procedures ]],tblTrainingLog3[[#This Row],[Data monitoring for PBSP WITHOUT Restrictive Procedures ]]+'Plan List'!D$16,"")</f>
        <v/>
      </c>
      <c r="AA29" s="83"/>
      <c r="AB29" s="75" t="str">
        <f>IF(tblTrainingLog3[[#This Row],[Data monitoring for PBSP when Restrictive Procedures in place]],tblTrainingLog3[[#This Row],[Data monitoring for PBSP when Restrictive Procedures in place]]+'Plan List'!D$15,"")</f>
        <v/>
      </c>
      <c r="AC29" s="83"/>
      <c r="AD29" s="84"/>
      <c r="AE29" s="84"/>
      <c r="AF29" s="84"/>
      <c r="AG29" s="75" t="str">
        <f>IF(tblTrainingLog3[[#This Row],[Nurse Delegation 90 day review documentation]],tblTrainingLog3[[#This Row],[Nurse Delegation 90 day review documentation]]+'Plan List'!D$22,"")</f>
        <v/>
      </c>
      <c r="AH29" s="85"/>
      <c r="AI29" s="82"/>
      <c r="AJ29" s="82"/>
    </row>
    <row r="30" spans="3:36" ht="33.950000000000003" customHeight="1" x14ac:dyDescent="0.3">
      <c r="C30" s="101"/>
      <c r="D30" s="74"/>
      <c r="E30" s="75" t="str">
        <f>IF(tblTrainingLog3[[#This Row],[PCSP (formerly known as ISP)]],tblTrainingLog3[[#This Row],[PCSP (formerly known as ISP)]]+'Plan List'!D$7,"")</f>
        <v/>
      </c>
      <c r="F30" s="80"/>
      <c r="G30" s="75" t="str">
        <f>IF(tblTrainingLog3[[#This Row],[IISP]],tblTrainingLog3[[#This Row],[IISP]]+'Plan List'!D$9,"")</f>
        <v/>
      </c>
      <c r="H30" s="80"/>
      <c r="I30" s="75" t="str">
        <f>IF(tblTrainingLog3[[#This Row],[IISP Summary of goal progress]],tblTrainingLog3[[#This Row],[IISP Summary of goal progress]]+'Plan List'!D$10,"")</f>
        <v/>
      </c>
      <c r="J30" s="81"/>
      <c r="K30" s="75" t="str">
        <f>IF(tblTrainingLog3[[#This Row],[IFP - Indivdual Financial Plan]],tblTrainingLog3[[#This Row],[IFP - Indivdual Financial Plan]]+'Plan List'!D$8,"")</f>
        <v/>
      </c>
      <c r="L30" s="76"/>
      <c r="M30" s="80"/>
      <c r="N30" s="81"/>
      <c r="O30" s="81"/>
      <c r="P30" s="81"/>
      <c r="Q30" s="81"/>
      <c r="R30" s="75" t="str">
        <f>IF(tblTrainingLog3[[#This Row],[Medical Device with known safety risk]],tblTrainingLog3[[#This Row],[Medical Device with known safety risk]]+'Plan List'!D$31,"")</f>
        <v/>
      </c>
      <c r="S30" s="83"/>
      <c r="T30" s="83"/>
      <c r="U30" s="75" t="str">
        <f>IF(tblTrainingLog3[[#This Row],[PBSP - Postitve Behavior Support Plan]],tblTrainingLog3[[#This Row],[PBSP - Postitve Behavior Support Plan]]+'Plan List'!D$13,"")</f>
        <v/>
      </c>
      <c r="V30" s="83"/>
      <c r="W30" s="83"/>
      <c r="X30" s="75" t="str">
        <f>IF(tblTrainingLog3[[#This Row],[Exception to Policy (ETP) request &amp; consent for use of Restrictive Procedures]],tblTrainingLog3[[#This Row],[Exception to Policy (ETP) request &amp; consent for use of Restrictive Procedures]]+'Plan List'!D$17,"")</f>
        <v/>
      </c>
      <c r="Y30" s="83"/>
      <c r="Z30" s="75" t="str">
        <f>IF(tblTrainingLog3[[#This Row],[Data monitoring for PBSP WITHOUT Restrictive Procedures ]],tblTrainingLog3[[#This Row],[Data monitoring for PBSP WITHOUT Restrictive Procedures ]]+'Plan List'!D$16,"")</f>
        <v/>
      </c>
      <c r="AA30" s="83"/>
      <c r="AB30" s="75" t="str">
        <f>IF(tblTrainingLog3[[#This Row],[Data monitoring for PBSP when Restrictive Procedures in place]],tblTrainingLog3[[#This Row],[Data monitoring for PBSP when Restrictive Procedures in place]]+'Plan List'!D$15,"")</f>
        <v/>
      </c>
      <c r="AC30" s="83"/>
      <c r="AD30" s="84"/>
      <c r="AE30" s="84"/>
      <c r="AF30" s="84"/>
      <c r="AG30" s="75" t="str">
        <f>IF(tblTrainingLog3[[#This Row],[Nurse Delegation 90 day review documentation]],tblTrainingLog3[[#This Row],[Nurse Delegation 90 day review documentation]]+'Plan List'!D$22,"")</f>
        <v/>
      </c>
      <c r="AH30" s="85"/>
      <c r="AI30" s="82"/>
      <c r="AJ30" s="82"/>
    </row>
    <row r="31" spans="3:36" ht="33.950000000000003" customHeight="1" x14ac:dyDescent="0.3">
      <c r="C31" s="101"/>
      <c r="D31" s="74"/>
      <c r="E31" s="75" t="str">
        <f>IF(tblTrainingLog3[[#This Row],[PCSP (formerly known as ISP)]],tblTrainingLog3[[#This Row],[PCSP (formerly known as ISP)]]+'Plan List'!D$7,"")</f>
        <v/>
      </c>
      <c r="F31" s="80"/>
      <c r="G31" s="75" t="str">
        <f>IF(tblTrainingLog3[[#This Row],[IISP]],tblTrainingLog3[[#This Row],[IISP]]+'Plan List'!D$9,"")</f>
        <v/>
      </c>
      <c r="H31" s="80"/>
      <c r="I31" s="75" t="str">
        <f>IF(tblTrainingLog3[[#This Row],[IISP Summary of goal progress]],tblTrainingLog3[[#This Row],[IISP Summary of goal progress]]+'Plan List'!D$10,"")</f>
        <v/>
      </c>
      <c r="J31" s="81"/>
      <c r="K31" s="75" t="str">
        <f>IF(tblTrainingLog3[[#This Row],[IFP - Indivdual Financial Plan]],tblTrainingLog3[[#This Row],[IFP - Indivdual Financial Plan]]+'Plan List'!D$8,"")</f>
        <v/>
      </c>
      <c r="L31" s="76"/>
      <c r="M31" s="80"/>
      <c r="N31" s="81"/>
      <c r="O31" s="81"/>
      <c r="P31" s="81"/>
      <c r="Q31" s="81"/>
      <c r="R31" s="75" t="str">
        <f>IF(tblTrainingLog3[[#This Row],[Medical Device with known safety risk]],tblTrainingLog3[[#This Row],[Medical Device with known safety risk]]+'Plan List'!D$31,"")</f>
        <v/>
      </c>
      <c r="S31" s="83"/>
      <c r="T31" s="83"/>
      <c r="U31" s="75" t="str">
        <f>IF(tblTrainingLog3[[#This Row],[PBSP - Postitve Behavior Support Plan]],tblTrainingLog3[[#This Row],[PBSP - Postitve Behavior Support Plan]]+'Plan List'!D$13,"")</f>
        <v/>
      </c>
      <c r="V31" s="83"/>
      <c r="W31" s="83"/>
      <c r="X31" s="75" t="str">
        <f>IF(tblTrainingLog3[[#This Row],[Exception to Policy (ETP) request &amp; consent for use of Restrictive Procedures]],tblTrainingLog3[[#This Row],[Exception to Policy (ETP) request &amp; consent for use of Restrictive Procedures]]+'Plan List'!D$17,"")</f>
        <v/>
      </c>
      <c r="Y31" s="83"/>
      <c r="Z31" s="75" t="str">
        <f>IF(tblTrainingLog3[[#This Row],[Data monitoring for PBSP WITHOUT Restrictive Procedures ]],tblTrainingLog3[[#This Row],[Data monitoring for PBSP WITHOUT Restrictive Procedures ]]+'Plan List'!D$16,"")</f>
        <v/>
      </c>
      <c r="AA31" s="83"/>
      <c r="AB31" s="75" t="str">
        <f>IF(tblTrainingLog3[[#This Row],[Data monitoring for PBSP when Restrictive Procedures in place]],tblTrainingLog3[[#This Row],[Data monitoring for PBSP when Restrictive Procedures in place]]+'Plan List'!D$15,"")</f>
        <v/>
      </c>
      <c r="AC31" s="83"/>
      <c r="AD31" s="84"/>
      <c r="AE31" s="84"/>
      <c r="AF31" s="84"/>
      <c r="AG31" s="75" t="str">
        <f>IF(tblTrainingLog3[[#This Row],[Nurse Delegation 90 day review documentation]],tblTrainingLog3[[#This Row],[Nurse Delegation 90 day review documentation]]+'Plan List'!D$22,"")</f>
        <v/>
      </c>
      <c r="AH31" s="85"/>
      <c r="AI31" s="82"/>
      <c r="AJ31" s="82"/>
    </row>
    <row r="32" spans="3:36" ht="33.950000000000003" customHeight="1" x14ac:dyDescent="0.3">
      <c r="C32" s="101"/>
      <c r="D32" s="74"/>
      <c r="E32" s="75" t="str">
        <f>IF(tblTrainingLog3[[#This Row],[PCSP (formerly known as ISP)]],tblTrainingLog3[[#This Row],[PCSP (formerly known as ISP)]]+'Plan List'!D$7,"")</f>
        <v/>
      </c>
      <c r="F32" s="80"/>
      <c r="G32" s="75" t="str">
        <f>IF(tblTrainingLog3[[#This Row],[IISP]],tblTrainingLog3[[#This Row],[IISP]]+'Plan List'!D$9,"")</f>
        <v/>
      </c>
      <c r="H32" s="80"/>
      <c r="I32" s="75" t="str">
        <f>IF(tblTrainingLog3[[#This Row],[IISP Summary of goal progress]],tblTrainingLog3[[#This Row],[IISP Summary of goal progress]]+'Plan List'!D$10,"")</f>
        <v/>
      </c>
      <c r="J32" s="81"/>
      <c r="K32" s="75" t="str">
        <f>IF(tblTrainingLog3[[#This Row],[IFP - Indivdual Financial Plan]],tblTrainingLog3[[#This Row],[IFP - Indivdual Financial Plan]]+'Plan List'!D$8,"")</f>
        <v/>
      </c>
      <c r="L32" s="76"/>
      <c r="M32" s="80"/>
      <c r="N32" s="81"/>
      <c r="O32" s="81"/>
      <c r="P32" s="81"/>
      <c r="Q32" s="81"/>
      <c r="R32" s="75" t="str">
        <f>IF(tblTrainingLog3[[#This Row],[Medical Device with known safety risk]],tblTrainingLog3[[#This Row],[Medical Device with known safety risk]]+'Plan List'!D$31,"")</f>
        <v/>
      </c>
      <c r="S32" s="83"/>
      <c r="T32" s="83"/>
      <c r="U32" s="75" t="str">
        <f>IF(tblTrainingLog3[[#This Row],[PBSP - Postitve Behavior Support Plan]],tblTrainingLog3[[#This Row],[PBSP - Postitve Behavior Support Plan]]+'Plan List'!D$13,"")</f>
        <v/>
      </c>
      <c r="V32" s="83"/>
      <c r="W32" s="83"/>
      <c r="X32" s="75" t="str">
        <f>IF(tblTrainingLog3[[#This Row],[Exception to Policy (ETP) request &amp; consent for use of Restrictive Procedures]],tblTrainingLog3[[#This Row],[Exception to Policy (ETP) request &amp; consent for use of Restrictive Procedures]]+'Plan List'!D$17,"")</f>
        <v/>
      </c>
      <c r="Y32" s="83"/>
      <c r="Z32" s="75" t="str">
        <f>IF(tblTrainingLog3[[#This Row],[Data monitoring for PBSP WITHOUT Restrictive Procedures ]],tblTrainingLog3[[#This Row],[Data monitoring for PBSP WITHOUT Restrictive Procedures ]]+'Plan List'!D$16,"")</f>
        <v/>
      </c>
      <c r="AA32" s="83"/>
      <c r="AB32" s="75" t="str">
        <f>IF(tblTrainingLog3[[#This Row],[Data monitoring for PBSP when Restrictive Procedures in place]],tblTrainingLog3[[#This Row],[Data monitoring for PBSP when Restrictive Procedures in place]]+'Plan List'!D$15,"")</f>
        <v/>
      </c>
      <c r="AC32" s="83"/>
      <c r="AD32" s="84"/>
      <c r="AE32" s="84"/>
      <c r="AF32" s="84"/>
      <c r="AG32" s="75" t="str">
        <f>IF(tblTrainingLog3[[#This Row],[Nurse Delegation 90 day review documentation]],tblTrainingLog3[[#This Row],[Nurse Delegation 90 day review documentation]]+'Plan List'!D$22,"")</f>
        <v/>
      </c>
      <c r="AH32" s="85"/>
      <c r="AI32" s="82"/>
      <c r="AJ32" s="82"/>
    </row>
    <row r="33" spans="3:36" ht="33.950000000000003" customHeight="1" x14ac:dyDescent="0.3">
      <c r="C33" s="101"/>
      <c r="D33" s="74"/>
      <c r="E33" s="75" t="str">
        <f>IF(tblTrainingLog3[[#This Row],[PCSP (formerly known as ISP)]],tblTrainingLog3[[#This Row],[PCSP (formerly known as ISP)]]+'Plan List'!D$7,"")</f>
        <v/>
      </c>
      <c r="F33" s="80"/>
      <c r="G33" s="75" t="str">
        <f>IF(tblTrainingLog3[[#This Row],[IISP]],tblTrainingLog3[[#This Row],[IISP]]+'Plan List'!D$9,"")</f>
        <v/>
      </c>
      <c r="H33" s="80"/>
      <c r="I33" s="75" t="str">
        <f>IF(tblTrainingLog3[[#This Row],[IISP Summary of goal progress]],tblTrainingLog3[[#This Row],[IISP Summary of goal progress]]+'Plan List'!D$10,"")</f>
        <v/>
      </c>
      <c r="J33" s="81"/>
      <c r="K33" s="75" t="str">
        <f>IF(tblTrainingLog3[[#This Row],[IFP - Indivdual Financial Plan]],tblTrainingLog3[[#This Row],[IFP - Indivdual Financial Plan]]+'Plan List'!D$8,"")</f>
        <v/>
      </c>
      <c r="L33" s="76"/>
      <c r="M33" s="80"/>
      <c r="N33" s="81"/>
      <c r="O33" s="81"/>
      <c r="P33" s="81"/>
      <c r="Q33" s="81"/>
      <c r="R33" s="75" t="str">
        <f>IF(tblTrainingLog3[[#This Row],[Medical Device with known safety risk]],tblTrainingLog3[[#This Row],[Medical Device with known safety risk]]+'Plan List'!D$31,"")</f>
        <v/>
      </c>
      <c r="S33" s="83"/>
      <c r="T33" s="83"/>
      <c r="U33" s="75" t="str">
        <f>IF(tblTrainingLog3[[#This Row],[PBSP - Postitve Behavior Support Plan]],tblTrainingLog3[[#This Row],[PBSP - Postitve Behavior Support Plan]]+'Plan List'!D$13,"")</f>
        <v/>
      </c>
      <c r="V33" s="83"/>
      <c r="W33" s="83"/>
      <c r="X33" s="75" t="str">
        <f>IF(tblTrainingLog3[[#This Row],[Exception to Policy (ETP) request &amp; consent for use of Restrictive Procedures]],tblTrainingLog3[[#This Row],[Exception to Policy (ETP) request &amp; consent for use of Restrictive Procedures]]+'Plan List'!D$17,"")</f>
        <v/>
      </c>
      <c r="Y33" s="83"/>
      <c r="Z33" s="75" t="str">
        <f>IF(tblTrainingLog3[[#This Row],[Data monitoring for PBSP WITHOUT Restrictive Procedures ]],tblTrainingLog3[[#This Row],[Data monitoring for PBSP WITHOUT Restrictive Procedures ]]+'Plan List'!D$16,"")</f>
        <v/>
      </c>
      <c r="AA33" s="83"/>
      <c r="AB33" s="75" t="str">
        <f>IF(tblTrainingLog3[[#This Row],[Data monitoring for PBSP when Restrictive Procedures in place]],tblTrainingLog3[[#This Row],[Data monitoring for PBSP when Restrictive Procedures in place]]+'Plan List'!D$15,"")</f>
        <v/>
      </c>
      <c r="AC33" s="83"/>
      <c r="AD33" s="84"/>
      <c r="AE33" s="84"/>
      <c r="AF33" s="84"/>
      <c r="AG33" s="75" t="str">
        <f>IF(tblTrainingLog3[[#This Row],[Nurse Delegation 90 day review documentation]],tblTrainingLog3[[#This Row],[Nurse Delegation 90 day review documentation]]+'Plan List'!D$22,"")</f>
        <v/>
      </c>
      <c r="AH33" s="85"/>
      <c r="AI33" s="82"/>
      <c r="AJ33" s="82"/>
    </row>
    <row r="34" spans="3:36" ht="33.950000000000003" customHeight="1" x14ac:dyDescent="0.3">
      <c r="C34" s="101"/>
      <c r="D34" s="74"/>
      <c r="E34" s="75" t="str">
        <f>IF(tblTrainingLog3[[#This Row],[PCSP (formerly known as ISP)]],tblTrainingLog3[[#This Row],[PCSP (formerly known as ISP)]]+'Plan List'!D$7,"")</f>
        <v/>
      </c>
      <c r="F34" s="80"/>
      <c r="G34" s="75" t="str">
        <f>IF(tblTrainingLog3[[#This Row],[IISP]],tblTrainingLog3[[#This Row],[IISP]]+'Plan List'!D$9,"")</f>
        <v/>
      </c>
      <c r="H34" s="80"/>
      <c r="I34" s="75" t="str">
        <f>IF(tblTrainingLog3[[#This Row],[IISP Summary of goal progress]],tblTrainingLog3[[#This Row],[IISP Summary of goal progress]]+'Plan List'!D$10,"")</f>
        <v/>
      </c>
      <c r="J34" s="81"/>
      <c r="K34" s="75" t="str">
        <f>IF(tblTrainingLog3[[#This Row],[IFP - Indivdual Financial Plan]],tblTrainingLog3[[#This Row],[IFP - Indivdual Financial Plan]]+'Plan List'!D$8,"")</f>
        <v/>
      </c>
      <c r="L34" s="76"/>
      <c r="M34" s="80"/>
      <c r="N34" s="81"/>
      <c r="O34" s="81"/>
      <c r="P34" s="81"/>
      <c r="Q34" s="81"/>
      <c r="R34" s="75" t="str">
        <f>IF(tblTrainingLog3[[#This Row],[Medical Device with known safety risk]],tblTrainingLog3[[#This Row],[Medical Device with known safety risk]]+'Plan List'!D$31,"")</f>
        <v/>
      </c>
      <c r="S34" s="83"/>
      <c r="T34" s="83"/>
      <c r="U34" s="75" t="str">
        <f>IF(tblTrainingLog3[[#This Row],[PBSP - Postitve Behavior Support Plan]],tblTrainingLog3[[#This Row],[PBSP - Postitve Behavior Support Plan]]+'Plan List'!D$13,"")</f>
        <v/>
      </c>
      <c r="V34" s="83"/>
      <c r="W34" s="83"/>
      <c r="X34" s="75" t="str">
        <f>IF(tblTrainingLog3[[#This Row],[Exception to Policy (ETP) request &amp; consent for use of Restrictive Procedures]],tblTrainingLog3[[#This Row],[Exception to Policy (ETP) request &amp; consent for use of Restrictive Procedures]]+'Plan List'!D$17,"")</f>
        <v/>
      </c>
      <c r="Y34" s="83"/>
      <c r="Z34" s="75" t="str">
        <f>IF(tblTrainingLog3[[#This Row],[Data monitoring for PBSP WITHOUT Restrictive Procedures ]],tblTrainingLog3[[#This Row],[Data monitoring for PBSP WITHOUT Restrictive Procedures ]]+'Plan List'!D$16,"")</f>
        <v/>
      </c>
      <c r="AA34" s="83"/>
      <c r="AB34" s="75" t="str">
        <f>IF(tblTrainingLog3[[#This Row],[Data monitoring for PBSP when Restrictive Procedures in place]],tblTrainingLog3[[#This Row],[Data monitoring for PBSP when Restrictive Procedures in place]]+'Plan List'!D$15,"")</f>
        <v/>
      </c>
      <c r="AC34" s="83"/>
      <c r="AD34" s="84"/>
      <c r="AE34" s="84"/>
      <c r="AF34" s="84"/>
      <c r="AG34" s="75" t="str">
        <f>IF(tblTrainingLog3[[#This Row],[Nurse Delegation 90 day review documentation]],tblTrainingLog3[[#This Row],[Nurse Delegation 90 day review documentation]]+'Plan List'!D$22,"")</f>
        <v/>
      </c>
      <c r="AH34" s="85"/>
      <c r="AI34" s="82"/>
      <c r="AJ34" s="82"/>
    </row>
    <row r="35" spans="3:36" ht="33.950000000000003" customHeight="1" x14ac:dyDescent="0.3">
      <c r="C35" s="101"/>
      <c r="D35" s="74"/>
      <c r="E35" s="75" t="str">
        <f>IF(tblTrainingLog3[[#This Row],[PCSP (formerly known as ISP)]],tblTrainingLog3[[#This Row],[PCSP (formerly known as ISP)]]+'Plan List'!D$7,"")</f>
        <v/>
      </c>
      <c r="F35" s="80"/>
      <c r="G35" s="75" t="str">
        <f>IF(tblTrainingLog3[[#This Row],[IISP]],tblTrainingLog3[[#This Row],[IISP]]+'Plan List'!D$9,"")</f>
        <v/>
      </c>
      <c r="H35" s="80"/>
      <c r="I35" s="75" t="str">
        <f>IF(tblTrainingLog3[[#This Row],[IISP Summary of goal progress]],tblTrainingLog3[[#This Row],[IISP Summary of goal progress]]+'Plan List'!D$10,"")</f>
        <v/>
      </c>
      <c r="J35" s="81"/>
      <c r="K35" s="75" t="str">
        <f>IF(tblTrainingLog3[[#This Row],[IFP - Indivdual Financial Plan]],tblTrainingLog3[[#This Row],[IFP - Indivdual Financial Plan]]+'Plan List'!D$8,"")</f>
        <v/>
      </c>
      <c r="L35" s="76"/>
      <c r="M35" s="80"/>
      <c r="N35" s="81"/>
      <c r="O35" s="81"/>
      <c r="P35" s="81"/>
      <c r="Q35" s="81"/>
      <c r="R35" s="75" t="str">
        <f>IF(tblTrainingLog3[[#This Row],[Medical Device with known safety risk]],tblTrainingLog3[[#This Row],[Medical Device with known safety risk]]+'Plan List'!D$31,"")</f>
        <v/>
      </c>
      <c r="S35" s="83"/>
      <c r="T35" s="83"/>
      <c r="U35" s="75" t="str">
        <f>IF(tblTrainingLog3[[#This Row],[PBSP - Postitve Behavior Support Plan]],tblTrainingLog3[[#This Row],[PBSP - Postitve Behavior Support Plan]]+'Plan List'!D$13,"")</f>
        <v/>
      </c>
      <c r="V35" s="83"/>
      <c r="W35" s="83"/>
      <c r="X35" s="75" t="str">
        <f>IF(tblTrainingLog3[[#This Row],[Exception to Policy (ETP) request &amp; consent for use of Restrictive Procedures]],tblTrainingLog3[[#This Row],[Exception to Policy (ETP) request &amp; consent for use of Restrictive Procedures]]+'Plan List'!D$17,"")</f>
        <v/>
      </c>
      <c r="Y35" s="83"/>
      <c r="Z35" s="75" t="str">
        <f>IF(tblTrainingLog3[[#This Row],[Data monitoring for PBSP WITHOUT Restrictive Procedures ]],tblTrainingLog3[[#This Row],[Data monitoring for PBSP WITHOUT Restrictive Procedures ]]+'Plan List'!D$16,"")</f>
        <v/>
      </c>
      <c r="AA35" s="83"/>
      <c r="AB35" s="75" t="str">
        <f>IF(tblTrainingLog3[[#This Row],[Data monitoring for PBSP when Restrictive Procedures in place]],tblTrainingLog3[[#This Row],[Data monitoring for PBSP when Restrictive Procedures in place]]+'Plan List'!D$15,"")</f>
        <v/>
      </c>
      <c r="AC35" s="83"/>
      <c r="AD35" s="84"/>
      <c r="AE35" s="84"/>
      <c r="AF35" s="84"/>
      <c r="AG35" s="75" t="str">
        <f>IF(tblTrainingLog3[[#This Row],[Nurse Delegation 90 day review documentation]],tblTrainingLog3[[#This Row],[Nurse Delegation 90 day review documentation]]+'Plan List'!D$22,"")</f>
        <v/>
      </c>
      <c r="AH35" s="85"/>
      <c r="AI35" s="82"/>
      <c r="AJ35" s="82"/>
    </row>
    <row r="36" spans="3:36" ht="33.950000000000003" customHeight="1" x14ac:dyDescent="0.3">
      <c r="C36" s="101"/>
      <c r="D36" s="74"/>
      <c r="E36" s="75" t="str">
        <f>IF(tblTrainingLog3[[#This Row],[PCSP (formerly known as ISP)]],tblTrainingLog3[[#This Row],[PCSP (formerly known as ISP)]]+'Plan List'!D$7,"")</f>
        <v/>
      </c>
      <c r="F36" s="80"/>
      <c r="G36" s="75" t="str">
        <f>IF(tblTrainingLog3[[#This Row],[IISP]],tblTrainingLog3[[#This Row],[IISP]]+'Plan List'!D$9,"")</f>
        <v/>
      </c>
      <c r="H36" s="80"/>
      <c r="I36" s="75" t="str">
        <f>IF(tblTrainingLog3[[#This Row],[IISP Summary of goal progress]],tblTrainingLog3[[#This Row],[IISP Summary of goal progress]]+'Plan List'!D$10,"")</f>
        <v/>
      </c>
      <c r="J36" s="81"/>
      <c r="K36" s="75" t="str">
        <f>IF(tblTrainingLog3[[#This Row],[IFP - Indivdual Financial Plan]],tblTrainingLog3[[#This Row],[IFP - Indivdual Financial Plan]]+'Plan List'!D$8,"")</f>
        <v/>
      </c>
      <c r="L36" s="76"/>
      <c r="M36" s="80"/>
      <c r="N36" s="81"/>
      <c r="O36" s="81"/>
      <c r="P36" s="81"/>
      <c r="Q36" s="81"/>
      <c r="R36" s="75" t="str">
        <f>IF(tblTrainingLog3[[#This Row],[Medical Device with known safety risk]],tblTrainingLog3[[#This Row],[Medical Device with known safety risk]]+'Plan List'!D$31,"")</f>
        <v/>
      </c>
      <c r="S36" s="83"/>
      <c r="T36" s="83"/>
      <c r="U36" s="75" t="str">
        <f>IF(tblTrainingLog3[[#This Row],[PBSP - Postitve Behavior Support Plan]],tblTrainingLog3[[#This Row],[PBSP - Postitve Behavior Support Plan]]+'Plan List'!D$13,"")</f>
        <v/>
      </c>
      <c r="V36" s="83"/>
      <c r="W36" s="83"/>
      <c r="X36" s="75" t="str">
        <f>IF(tblTrainingLog3[[#This Row],[Exception to Policy (ETP) request &amp; consent for use of Restrictive Procedures]],tblTrainingLog3[[#This Row],[Exception to Policy (ETP) request &amp; consent for use of Restrictive Procedures]]+'Plan List'!D$17,"")</f>
        <v/>
      </c>
      <c r="Y36" s="83"/>
      <c r="Z36" s="75" t="str">
        <f>IF(tblTrainingLog3[[#This Row],[Data monitoring for PBSP WITHOUT Restrictive Procedures ]],tblTrainingLog3[[#This Row],[Data monitoring for PBSP WITHOUT Restrictive Procedures ]]+'Plan List'!D$16,"")</f>
        <v/>
      </c>
      <c r="AA36" s="83"/>
      <c r="AB36" s="75" t="str">
        <f>IF(tblTrainingLog3[[#This Row],[Data monitoring for PBSP when Restrictive Procedures in place]],tblTrainingLog3[[#This Row],[Data monitoring for PBSP when Restrictive Procedures in place]]+'Plan List'!D$15,"")</f>
        <v/>
      </c>
      <c r="AC36" s="83"/>
      <c r="AD36" s="84"/>
      <c r="AE36" s="84"/>
      <c r="AF36" s="84"/>
      <c r="AG36" s="75" t="str">
        <f>IF(tblTrainingLog3[[#This Row],[Nurse Delegation 90 day review documentation]],tblTrainingLog3[[#This Row],[Nurse Delegation 90 day review documentation]]+'Plan List'!D$22,"")</f>
        <v/>
      </c>
      <c r="AH36" s="85"/>
      <c r="AI36" s="82"/>
      <c r="AJ36" s="82"/>
    </row>
    <row r="37" spans="3:36" ht="33.950000000000003" customHeight="1" x14ac:dyDescent="0.3">
      <c r="C37" s="101"/>
      <c r="D37" s="74"/>
      <c r="E37" s="75" t="str">
        <f>IF(tblTrainingLog3[[#This Row],[PCSP (formerly known as ISP)]],tblTrainingLog3[[#This Row],[PCSP (formerly known as ISP)]]+'Plan List'!D$7,"")</f>
        <v/>
      </c>
      <c r="F37" s="80"/>
      <c r="G37" s="75" t="str">
        <f>IF(tblTrainingLog3[[#This Row],[IISP]],tblTrainingLog3[[#This Row],[IISP]]+'Plan List'!D$9,"")</f>
        <v/>
      </c>
      <c r="H37" s="80"/>
      <c r="I37" s="75" t="str">
        <f>IF(tblTrainingLog3[[#This Row],[IISP Summary of goal progress]],tblTrainingLog3[[#This Row],[IISP Summary of goal progress]]+'Plan List'!D$10,"")</f>
        <v/>
      </c>
      <c r="J37" s="81"/>
      <c r="K37" s="75" t="str">
        <f>IF(tblTrainingLog3[[#This Row],[IFP - Indivdual Financial Plan]],tblTrainingLog3[[#This Row],[IFP - Indivdual Financial Plan]]+'Plan List'!D$8,"")</f>
        <v/>
      </c>
      <c r="L37" s="76"/>
      <c r="M37" s="80"/>
      <c r="N37" s="81"/>
      <c r="O37" s="81"/>
      <c r="P37" s="81"/>
      <c r="Q37" s="81"/>
      <c r="R37" s="75" t="str">
        <f>IF(tblTrainingLog3[[#This Row],[Medical Device with known safety risk]],tblTrainingLog3[[#This Row],[Medical Device with known safety risk]]+'Plan List'!D$31,"")</f>
        <v/>
      </c>
      <c r="S37" s="83"/>
      <c r="T37" s="83"/>
      <c r="U37" s="75" t="str">
        <f>IF(tblTrainingLog3[[#This Row],[PBSP - Postitve Behavior Support Plan]],tblTrainingLog3[[#This Row],[PBSP - Postitve Behavior Support Plan]]+'Plan List'!D$13,"")</f>
        <v/>
      </c>
      <c r="V37" s="83"/>
      <c r="W37" s="83"/>
      <c r="X37" s="75" t="str">
        <f>IF(tblTrainingLog3[[#This Row],[Exception to Policy (ETP) request &amp; consent for use of Restrictive Procedures]],tblTrainingLog3[[#This Row],[Exception to Policy (ETP) request &amp; consent for use of Restrictive Procedures]]+'Plan List'!D$17,"")</f>
        <v/>
      </c>
      <c r="Y37" s="83"/>
      <c r="Z37" s="75" t="str">
        <f>IF(tblTrainingLog3[[#This Row],[Data monitoring for PBSP WITHOUT Restrictive Procedures ]],tblTrainingLog3[[#This Row],[Data monitoring for PBSP WITHOUT Restrictive Procedures ]]+'Plan List'!D$16,"")</f>
        <v/>
      </c>
      <c r="AA37" s="83"/>
      <c r="AB37" s="75" t="str">
        <f>IF(tblTrainingLog3[[#This Row],[Data monitoring for PBSP when Restrictive Procedures in place]],tblTrainingLog3[[#This Row],[Data monitoring for PBSP when Restrictive Procedures in place]]+'Plan List'!D$15,"")</f>
        <v/>
      </c>
      <c r="AC37" s="83"/>
      <c r="AD37" s="84"/>
      <c r="AE37" s="84"/>
      <c r="AF37" s="84"/>
      <c r="AG37" s="75" t="str">
        <f>IF(tblTrainingLog3[[#This Row],[Nurse Delegation 90 day review documentation]],tblTrainingLog3[[#This Row],[Nurse Delegation 90 day review documentation]]+'Plan List'!D$22,"")</f>
        <v/>
      </c>
      <c r="AH37" s="85"/>
      <c r="AI37" s="82"/>
      <c r="AJ37" s="82"/>
    </row>
    <row r="38" spans="3:36" ht="33.950000000000003" customHeight="1" x14ac:dyDescent="0.3">
      <c r="C38" s="101"/>
      <c r="D38" s="74"/>
      <c r="E38" s="75" t="str">
        <f>IF(tblTrainingLog3[[#This Row],[PCSP (formerly known as ISP)]],tblTrainingLog3[[#This Row],[PCSP (formerly known as ISP)]]+'Plan List'!D$7,"")</f>
        <v/>
      </c>
      <c r="F38" s="80"/>
      <c r="G38" s="75" t="str">
        <f>IF(tblTrainingLog3[[#This Row],[IISP]],tblTrainingLog3[[#This Row],[IISP]]+'Plan List'!D$9,"")</f>
        <v/>
      </c>
      <c r="H38" s="80"/>
      <c r="I38" s="75" t="str">
        <f>IF(tblTrainingLog3[[#This Row],[IISP Summary of goal progress]],tblTrainingLog3[[#This Row],[IISP Summary of goal progress]]+'Plan List'!D$10,"")</f>
        <v/>
      </c>
      <c r="J38" s="81"/>
      <c r="K38" s="75" t="str">
        <f>IF(tblTrainingLog3[[#This Row],[IFP - Indivdual Financial Plan]],tblTrainingLog3[[#This Row],[IFP - Indivdual Financial Plan]]+'Plan List'!D$8,"")</f>
        <v/>
      </c>
      <c r="L38" s="76"/>
      <c r="M38" s="80"/>
      <c r="N38" s="81"/>
      <c r="O38" s="81"/>
      <c r="P38" s="81"/>
      <c r="Q38" s="81"/>
      <c r="R38" s="75" t="str">
        <f>IF(tblTrainingLog3[[#This Row],[Medical Device with known safety risk]],tblTrainingLog3[[#This Row],[Medical Device with known safety risk]]+'Plan List'!D$31,"")</f>
        <v/>
      </c>
      <c r="S38" s="83"/>
      <c r="T38" s="83"/>
      <c r="U38" s="75" t="str">
        <f>IF(tblTrainingLog3[[#This Row],[PBSP - Postitve Behavior Support Plan]],tblTrainingLog3[[#This Row],[PBSP - Postitve Behavior Support Plan]]+'Plan List'!D$13,"")</f>
        <v/>
      </c>
      <c r="V38" s="83"/>
      <c r="W38" s="83"/>
      <c r="X38" s="75" t="str">
        <f>IF(tblTrainingLog3[[#This Row],[Exception to Policy (ETP) request &amp; consent for use of Restrictive Procedures]],tblTrainingLog3[[#This Row],[Exception to Policy (ETP) request &amp; consent for use of Restrictive Procedures]]+'Plan List'!D$17,"")</f>
        <v/>
      </c>
      <c r="Y38" s="83"/>
      <c r="Z38" s="75" t="str">
        <f>IF(tblTrainingLog3[[#This Row],[Data monitoring for PBSP WITHOUT Restrictive Procedures ]],tblTrainingLog3[[#This Row],[Data monitoring for PBSP WITHOUT Restrictive Procedures ]]+'Plan List'!D$16,"")</f>
        <v/>
      </c>
      <c r="AA38" s="83"/>
      <c r="AB38" s="75" t="str">
        <f>IF(tblTrainingLog3[[#This Row],[Data monitoring for PBSP when Restrictive Procedures in place]],tblTrainingLog3[[#This Row],[Data monitoring for PBSP when Restrictive Procedures in place]]+'Plan List'!D$15,"")</f>
        <v/>
      </c>
      <c r="AC38" s="83"/>
      <c r="AD38" s="84"/>
      <c r="AE38" s="84"/>
      <c r="AF38" s="84"/>
      <c r="AG38" s="75" t="str">
        <f>IF(tblTrainingLog3[[#This Row],[Nurse Delegation 90 day review documentation]],tblTrainingLog3[[#This Row],[Nurse Delegation 90 day review documentation]]+'Plan List'!D$22,"")</f>
        <v/>
      </c>
      <c r="AH38" s="85"/>
      <c r="AI38" s="82"/>
      <c r="AJ38" s="82"/>
    </row>
    <row r="39" spans="3:36" ht="33.950000000000003" customHeight="1" x14ac:dyDescent="0.3">
      <c r="C39" s="101"/>
      <c r="D39" s="74"/>
      <c r="E39" s="75" t="str">
        <f>IF(tblTrainingLog3[[#This Row],[PCSP (formerly known as ISP)]],tblTrainingLog3[[#This Row],[PCSP (formerly known as ISP)]]+'Plan List'!D$7,"")</f>
        <v/>
      </c>
      <c r="F39" s="80"/>
      <c r="G39" s="75" t="str">
        <f>IF(tblTrainingLog3[[#This Row],[IISP]],tblTrainingLog3[[#This Row],[IISP]]+'Plan List'!D$9,"")</f>
        <v/>
      </c>
      <c r="H39" s="80"/>
      <c r="I39" s="75" t="str">
        <f>IF(tblTrainingLog3[[#This Row],[IISP Summary of goal progress]],tblTrainingLog3[[#This Row],[IISP Summary of goal progress]]+'Plan List'!D$10,"")</f>
        <v/>
      </c>
      <c r="J39" s="81"/>
      <c r="K39" s="75" t="str">
        <f>IF(tblTrainingLog3[[#This Row],[IFP - Indivdual Financial Plan]],tblTrainingLog3[[#This Row],[IFP - Indivdual Financial Plan]]+'Plan List'!D$8,"")</f>
        <v/>
      </c>
      <c r="L39" s="76"/>
      <c r="M39" s="80"/>
      <c r="N39" s="81"/>
      <c r="O39" s="81"/>
      <c r="P39" s="81"/>
      <c r="Q39" s="81"/>
      <c r="R39" s="75" t="str">
        <f>IF(tblTrainingLog3[[#This Row],[Medical Device with known safety risk]],tblTrainingLog3[[#This Row],[Medical Device with known safety risk]]+'Plan List'!D$31,"")</f>
        <v/>
      </c>
      <c r="S39" s="83"/>
      <c r="T39" s="83"/>
      <c r="U39" s="75" t="str">
        <f>IF(tblTrainingLog3[[#This Row],[PBSP - Postitve Behavior Support Plan]],tblTrainingLog3[[#This Row],[PBSP - Postitve Behavior Support Plan]]+'Plan List'!D$13,"")</f>
        <v/>
      </c>
      <c r="V39" s="83"/>
      <c r="W39" s="83"/>
      <c r="X39" s="75" t="str">
        <f>IF(tblTrainingLog3[[#This Row],[Exception to Policy (ETP) request &amp; consent for use of Restrictive Procedures]],tblTrainingLog3[[#This Row],[Exception to Policy (ETP) request &amp; consent for use of Restrictive Procedures]]+'Plan List'!D$17,"")</f>
        <v/>
      </c>
      <c r="Y39" s="83"/>
      <c r="Z39" s="75" t="str">
        <f>IF(tblTrainingLog3[[#This Row],[Data monitoring for PBSP WITHOUT Restrictive Procedures ]],tblTrainingLog3[[#This Row],[Data monitoring for PBSP WITHOUT Restrictive Procedures ]]+'Plan List'!D$16,"")</f>
        <v/>
      </c>
      <c r="AA39" s="83"/>
      <c r="AB39" s="75" t="str">
        <f>IF(tblTrainingLog3[[#This Row],[Data monitoring for PBSP when Restrictive Procedures in place]],tblTrainingLog3[[#This Row],[Data monitoring for PBSP when Restrictive Procedures in place]]+'Plan List'!D$15,"")</f>
        <v/>
      </c>
      <c r="AC39" s="83"/>
      <c r="AD39" s="84"/>
      <c r="AE39" s="84"/>
      <c r="AF39" s="84"/>
      <c r="AG39" s="75" t="str">
        <f>IF(tblTrainingLog3[[#This Row],[Nurse Delegation 90 day review documentation]],tblTrainingLog3[[#This Row],[Nurse Delegation 90 day review documentation]]+'Plan List'!D$22,"")</f>
        <v/>
      </c>
      <c r="AH39" s="85"/>
      <c r="AI39" s="82"/>
      <c r="AJ39" s="82"/>
    </row>
    <row r="40" spans="3:36" ht="33.950000000000003" customHeight="1" x14ac:dyDescent="0.3">
      <c r="C40" s="101"/>
      <c r="D40" s="74"/>
      <c r="E40" s="75" t="str">
        <f>IF(tblTrainingLog3[[#This Row],[PCSP (formerly known as ISP)]],tblTrainingLog3[[#This Row],[PCSP (formerly known as ISP)]]+'Plan List'!D$7,"")</f>
        <v/>
      </c>
      <c r="F40" s="80"/>
      <c r="G40" s="75" t="str">
        <f>IF(tblTrainingLog3[[#This Row],[IISP]],tblTrainingLog3[[#This Row],[IISP]]+'Plan List'!D$9,"")</f>
        <v/>
      </c>
      <c r="H40" s="80"/>
      <c r="I40" s="75" t="str">
        <f>IF(tblTrainingLog3[[#This Row],[IISP Summary of goal progress]],tblTrainingLog3[[#This Row],[IISP Summary of goal progress]]+'Plan List'!D$10,"")</f>
        <v/>
      </c>
      <c r="J40" s="81"/>
      <c r="K40" s="75" t="str">
        <f>IF(tblTrainingLog3[[#This Row],[IFP - Indivdual Financial Plan]],tblTrainingLog3[[#This Row],[IFP - Indivdual Financial Plan]]+'Plan List'!D$8,"")</f>
        <v/>
      </c>
      <c r="L40" s="76"/>
      <c r="M40" s="80"/>
      <c r="N40" s="81"/>
      <c r="O40" s="81"/>
      <c r="P40" s="81"/>
      <c r="Q40" s="81"/>
      <c r="R40" s="75" t="str">
        <f>IF(tblTrainingLog3[[#This Row],[Medical Device with known safety risk]],tblTrainingLog3[[#This Row],[Medical Device with known safety risk]]+'Plan List'!D$31,"")</f>
        <v/>
      </c>
      <c r="S40" s="83"/>
      <c r="T40" s="83"/>
      <c r="U40" s="75" t="str">
        <f>IF(tblTrainingLog3[[#This Row],[PBSP - Postitve Behavior Support Plan]],tblTrainingLog3[[#This Row],[PBSP - Postitve Behavior Support Plan]]+'Plan List'!D$13,"")</f>
        <v/>
      </c>
      <c r="V40" s="83"/>
      <c r="W40" s="83"/>
      <c r="X40" s="75" t="str">
        <f>IF(tblTrainingLog3[[#This Row],[Exception to Policy (ETP) request &amp; consent for use of Restrictive Procedures]],tblTrainingLog3[[#This Row],[Exception to Policy (ETP) request &amp; consent for use of Restrictive Procedures]]+'Plan List'!D$17,"")</f>
        <v/>
      </c>
      <c r="Y40" s="83"/>
      <c r="Z40" s="75" t="str">
        <f>IF(tblTrainingLog3[[#This Row],[Data monitoring for PBSP WITHOUT Restrictive Procedures ]],tblTrainingLog3[[#This Row],[Data monitoring for PBSP WITHOUT Restrictive Procedures ]]+'Plan List'!D$16,"")</f>
        <v/>
      </c>
      <c r="AA40" s="83"/>
      <c r="AB40" s="75" t="str">
        <f>IF(tblTrainingLog3[[#This Row],[Data monitoring for PBSP when Restrictive Procedures in place]],tblTrainingLog3[[#This Row],[Data monitoring for PBSP when Restrictive Procedures in place]]+'Plan List'!D$15,"")</f>
        <v/>
      </c>
      <c r="AC40" s="83"/>
      <c r="AD40" s="84"/>
      <c r="AE40" s="84"/>
      <c r="AF40" s="84"/>
      <c r="AG40" s="75" t="str">
        <f>IF(tblTrainingLog3[[#This Row],[Nurse Delegation 90 day review documentation]],tblTrainingLog3[[#This Row],[Nurse Delegation 90 day review documentation]]+'Plan List'!D$22,"")</f>
        <v/>
      </c>
      <c r="AH40" s="85"/>
      <c r="AI40" s="82"/>
      <c r="AJ40" s="82"/>
    </row>
    <row r="41" spans="3:36" ht="33.950000000000003" customHeight="1" x14ac:dyDescent="0.3">
      <c r="C41" s="101"/>
      <c r="D41" s="74"/>
      <c r="E41" s="75" t="str">
        <f>IF(tblTrainingLog3[[#This Row],[PCSP (formerly known as ISP)]],tblTrainingLog3[[#This Row],[PCSP (formerly known as ISP)]]+'Plan List'!D$7,"")</f>
        <v/>
      </c>
      <c r="F41" s="80"/>
      <c r="G41" s="75" t="str">
        <f>IF(tblTrainingLog3[[#This Row],[IISP]],tblTrainingLog3[[#This Row],[IISP]]+'Plan List'!D$9,"")</f>
        <v/>
      </c>
      <c r="H41" s="80"/>
      <c r="I41" s="75" t="str">
        <f>IF(tblTrainingLog3[[#This Row],[IISP Summary of goal progress]],tblTrainingLog3[[#This Row],[IISP Summary of goal progress]]+'Plan List'!D$10,"")</f>
        <v/>
      </c>
      <c r="J41" s="81"/>
      <c r="K41" s="75" t="str">
        <f>IF(tblTrainingLog3[[#This Row],[IFP - Indivdual Financial Plan]],tblTrainingLog3[[#This Row],[IFP - Indivdual Financial Plan]]+'Plan List'!D$8,"")</f>
        <v/>
      </c>
      <c r="L41" s="76"/>
      <c r="M41" s="80"/>
      <c r="N41" s="81"/>
      <c r="O41" s="81"/>
      <c r="P41" s="81"/>
      <c r="Q41" s="81"/>
      <c r="R41" s="75" t="str">
        <f>IF(tblTrainingLog3[[#This Row],[Medical Device with known safety risk]],tblTrainingLog3[[#This Row],[Medical Device with known safety risk]]+'Plan List'!D$31,"")</f>
        <v/>
      </c>
      <c r="S41" s="83"/>
      <c r="T41" s="83"/>
      <c r="U41" s="75" t="str">
        <f>IF(tblTrainingLog3[[#This Row],[PBSP - Postitve Behavior Support Plan]],tblTrainingLog3[[#This Row],[PBSP - Postitve Behavior Support Plan]]+'Plan List'!D$13,"")</f>
        <v/>
      </c>
      <c r="V41" s="83"/>
      <c r="W41" s="83"/>
      <c r="X41" s="75" t="str">
        <f>IF(tblTrainingLog3[[#This Row],[Exception to Policy (ETP) request &amp; consent for use of Restrictive Procedures]],tblTrainingLog3[[#This Row],[Exception to Policy (ETP) request &amp; consent for use of Restrictive Procedures]]+'Plan List'!D$17,"")</f>
        <v/>
      </c>
      <c r="Y41" s="83"/>
      <c r="Z41" s="75" t="str">
        <f>IF(tblTrainingLog3[[#This Row],[Data monitoring for PBSP WITHOUT Restrictive Procedures ]],tblTrainingLog3[[#This Row],[Data monitoring for PBSP WITHOUT Restrictive Procedures ]]+'Plan List'!D$16,"")</f>
        <v/>
      </c>
      <c r="AA41" s="83"/>
      <c r="AB41" s="75" t="str">
        <f>IF(tblTrainingLog3[[#This Row],[Data monitoring for PBSP when Restrictive Procedures in place]],tblTrainingLog3[[#This Row],[Data monitoring for PBSP when Restrictive Procedures in place]]+'Plan List'!D$15,"")</f>
        <v/>
      </c>
      <c r="AC41" s="83"/>
      <c r="AD41" s="84"/>
      <c r="AE41" s="84"/>
      <c r="AF41" s="84"/>
      <c r="AG41" s="75" t="str">
        <f>IF(tblTrainingLog3[[#This Row],[Nurse Delegation 90 day review documentation]],tblTrainingLog3[[#This Row],[Nurse Delegation 90 day review documentation]]+'Plan List'!D$22,"")</f>
        <v/>
      </c>
      <c r="AH41" s="85"/>
      <c r="AI41" s="82"/>
      <c r="AJ41" s="82"/>
    </row>
    <row r="42" spans="3:36" ht="33.950000000000003" customHeight="1" x14ac:dyDescent="0.3">
      <c r="C42" s="101"/>
      <c r="D42" s="74"/>
      <c r="E42" s="75" t="str">
        <f>IF(tblTrainingLog3[[#This Row],[PCSP (formerly known as ISP)]],tblTrainingLog3[[#This Row],[PCSP (formerly known as ISP)]]+'Plan List'!D$7,"")</f>
        <v/>
      </c>
      <c r="F42" s="80"/>
      <c r="G42" s="75" t="str">
        <f>IF(tblTrainingLog3[[#This Row],[IISP]],tblTrainingLog3[[#This Row],[IISP]]+'Plan List'!D$9,"")</f>
        <v/>
      </c>
      <c r="H42" s="80"/>
      <c r="I42" s="75" t="str">
        <f>IF(tblTrainingLog3[[#This Row],[IISP Summary of goal progress]],tblTrainingLog3[[#This Row],[IISP Summary of goal progress]]+'Plan List'!D$10,"")</f>
        <v/>
      </c>
      <c r="J42" s="81"/>
      <c r="K42" s="75" t="str">
        <f>IF(tblTrainingLog3[[#This Row],[IFP - Indivdual Financial Plan]],tblTrainingLog3[[#This Row],[IFP - Indivdual Financial Plan]]+'Plan List'!D$8,"")</f>
        <v/>
      </c>
      <c r="L42" s="76"/>
      <c r="M42" s="80"/>
      <c r="N42" s="81"/>
      <c r="O42" s="81"/>
      <c r="P42" s="81"/>
      <c r="Q42" s="81"/>
      <c r="R42" s="75" t="str">
        <f>IF(tblTrainingLog3[[#This Row],[Medical Device with known safety risk]],tblTrainingLog3[[#This Row],[Medical Device with known safety risk]]+'Plan List'!D$31,"")</f>
        <v/>
      </c>
      <c r="S42" s="83"/>
      <c r="T42" s="83"/>
      <c r="U42" s="75" t="str">
        <f>IF(tblTrainingLog3[[#This Row],[PBSP - Postitve Behavior Support Plan]],tblTrainingLog3[[#This Row],[PBSP - Postitve Behavior Support Plan]]+'Plan List'!D$13,"")</f>
        <v/>
      </c>
      <c r="V42" s="83"/>
      <c r="W42" s="83"/>
      <c r="X42" s="75" t="str">
        <f>IF(tblTrainingLog3[[#This Row],[Exception to Policy (ETP) request &amp; consent for use of Restrictive Procedures]],tblTrainingLog3[[#This Row],[Exception to Policy (ETP) request &amp; consent for use of Restrictive Procedures]]+'Plan List'!D$17,"")</f>
        <v/>
      </c>
      <c r="Y42" s="83"/>
      <c r="Z42" s="75" t="str">
        <f>IF(tblTrainingLog3[[#This Row],[Data monitoring for PBSP WITHOUT Restrictive Procedures ]],tblTrainingLog3[[#This Row],[Data monitoring for PBSP WITHOUT Restrictive Procedures ]]+'Plan List'!D$16,"")</f>
        <v/>
      </c>
      <c r="AA42" s="83"/>
      <c r="AB42" s="75" t="str">
        <f>IF(tblTrainingLog3[[#This Row],[Data monitoring for PBSP when Restrictive Procedures in place]],tblTrainingLog3[[#This Row],[Data monitoring for PBSP when Restrictive Procedures in place]]+'Plan List'!D$15,"")</f>
        <v/>
      </c>
      <c r="AC42" s="83"/>
      <c r="AD42" s="84"/>
      <c r="AE42" s="84"/>
      <c r="AF42" s="84"/>
      <c r="AG42" s="75" t="str">
        <f>IF(tblTrainingLog3[[#This Row],[Nurse Delegation 90 day review documentation]],tblTrainingLog3[[#This Row],[Nurse Delegation 90 day review documentation]]+'Plan List'!D$22,"")</f>
        <v/>
      </c>
      <c r="AH42" s="85"/>
      <c r="AI42" s="82"/>
      <c r="AJ42" s="82"/>
    </row>
    <row r="43" spans="3:36" ht="33.950000000000003" customHeight="1" x14ac:dyDescent="0.3">
      <c r="C43" s="101"/>
      <c r="D43" s="74"/>
      <c r="E43" s="75" t="str">
        <f>IF(tblTrainingLog3[[#This Row],[PCSP (formerly known as ISP)]],tblTrainingLog3[[#This Row],[PCSP (formerly known as ISP)]]+'Plan List'!D$7,"")</f>
        <v/>
      </c>
      <c r="F43" s="80"/>
      <c r="G43" s="75" t="str">
        <f>IF(tblTrainingLog3[[#This Row],[IISP]],tblTrainingLog3[[#This Row],[IISP]]+'Plan List'!D$9,"")</f>
        <v/>
      </c>
      <c r="H43" s="80"/>
      <c r="I43" s="75" t="str">
        <f>IF(tblTrainingLog3[[#This Row],[IISP Summary of goal progress]],tblTrainingLog3[[#This Row],[IISP Summary of goal progress]]+'Plan List'!D$10,"")</f>
        <v/>
      </c>
      <c r="J43" s="81"/>
      <c r="K43" s="75" t="str">
        <f>IF(tblTrainingLog3[[#This Row],[IFP - Indivdual Financial Plan]],tblTrainingLog3[[#This Row],[IFP - Indivdual Financial Plan]]+'Plan List'!D$8,"")</f>
        <v/>
      </c>
      <c r="L43" s="76"/>
      <c r="M43" s="80"/>
      <c r="N43" s="81"/>
      <c r="O43" s="81"/>
      <c r="P43" s="81"/>
      <c r="Q43" s="81"/>
      <c r="R43" s="75" t="str">
        <f>IF(tblTrainingLog3[[#This Row],[Medical Device with known safety risk]],tblTrainingLog3[[#This Row],[Medical Device with known safety risk]]+'Plan List'!D$31,"")</f>
        <v/>
      </c>
      <c r="S43" s="83"/>
      <c r="T43" s="83"/>
      <c r="U43" s="75" t="str">
        <f>IF(tblTrainingLog3[[#This Row],[PBSP - Postitve Behavior Support Plan]],tblTrainingLog3[[#This Row],[PBSP - Postitve Behavior Support Plan]]+'Plan List'!D$13,"")</f>
        <v/>
      </c>
      <c r="V43" s="83"/>
      <c r="W43" s="83"/>
      <c r="X43" s="75" t="str">
        <f>IF(tblTrainingLog3[[#This Row],[Exception to Policy (ETP) request &amp; consent for use of Restrictive Procedures]],tblTrainingLog3[[#This Row],[Exception to Policy (ETP) request &amp; consent for use of Restrictive Procedures]]+'Plan List'!D$17,"")</f>
        <v/>
      </c>
      <c r="Y43" s="83"/>
      <c r="Z43" s="75" t="str">
        <f>IF(tblTrainingLog3[[#This Row],[Data monitoring for PBSP WITHOUT Restrictive Procedures ]],tblTrainingLog3[[#This Row],[Data monitoring for PBSP WITHOUT Restrictive Procedures ]]+'Plan List'!D$16,"")</f>
        <v/>
      </c>
      <c r="AA43" s="83"/>
      <c r="AB43" s="75" t="str">
        <f>IF(tblTrainingLog3[[#This Row],[Data monitoring for PBSP when Restrictive Procedures in place]],tblTrainingLog3[[#This Row],[Data monitoring for PBSP when Restrictive Procedures in place]]+'Plan List'!D$15,"")</f>
        <v/>
      </c>
      <c r="AC43" s="83"/>
      <c r="AD43" s="84"/>
      <c r="AE43" s="84"/>
      <c r="AF43" s="84"/>
      <c r="AG43" s="75" t="str">
        <f>IF(tblTrainingLog3[[#This Row],[Nurse Delegation 90 day review documentation]],tblTrainingLog3[[#This Row],[Nurse Delegation 90 day review documentation]]+'Plan List'!D$22,"")</f>
        <v/>
      </c>
      <c r="AH43" s="85"/>
      <c r="AI43" s="82"/>
      <c r="AJ43" s="82"/>
    </row>
    <row r="44" spans="3:36" ht="33.950000000000003" customHeight="1" x14ac:dyDescent="0.3">
      <c r="C44" s="101"/>
      <c r="D44" s="74"/>
      <c r="E44" s="75" t="str">
        <f>IF(tblTrainingLog3[[#This Row],[PCSP (formerly known as ISP)]],tblTrainingLog3[[#This Row],[PCSP (formerly known as ISP)]]+'Plan List'!D$7,"")</f>
        <v/>
      </c>
      <c r="F44" s="80"/>
      <c r="G44" s="75" t="str">
        <f>IF(tblTrainingLog3[[#This Row],[IISP]],tblTrainingLog3[[#This Row],[IISP]]+'Plan List'!D$9,"")</f>
        <v/>
      </c>
      <c r="H44" s="80"/>
      <c r="I44" s="75" t="str">
        <f>IF(tblTrainingLog3[[#This Row],[IISP Summary of goal progress]],tblTrainingLog3[[#This Row],[IISP Summary of goal progress]]+'Plan List'!D$10,"")</f>
        <v/>
      </c>
      <c r="J44" s="81"/>
      <c r="K44" s="75" t="str">
        <f>IF(tblTrainingLog3[[#This Row],[IFP - Indivdual Financial Plan]],tblTrainingLog3[[#This Row],[IFP - Indivdual Financial Plan]]+'Plan List'!D$8,"")</f>
        <v/>
      </c>
      <c r="L44" s="76"/>
      <c r="M44" s="80"/>
      <c r="N44" s="81"/>
      <c r="O44" s="81"/>
      <c r="P44" s="81"/>
      <c r="Q44" s="81"/>
      <c r="R44" s="75" t="str">
        <f>IF(tblTrainingLog3[[#This Row],[Medical Device with known safety risk]],tblTrainingLog3[[#This Row],[Medical Device with known safety risk]]+'Plan List'!D$31,"")</f>
        <v/>
      </c>
      <c r="S44" s="83"/>
      <c r="T44" s="83"/>
      <c r="U44" s="75" t="str">
        <f>IF(tblTrainingLog3[[#This Row],[PBSP - Postitve Behavior Support Plan]],tblTrainingLog3[[#This Row],[PBSP - Postitve Behavior Support Plan]]+'Plan List'!D$13,"")</f>
        <v/>
      </c>
      <c r="V44" s="83"/>
      <c r="W44" s="83"/>
      <c r="X44" s="75" t="str">
        <f>IF(tblTrainingLog3[[#This Row],[Exception to Policy (ETP) request &amp; consent for use of Restrictive Procedures]],tblTrainingLog3[[#This Row],[Exception to Policy (ETP) request &amp; consent for use of Restrictive Procedures]]+'Plan List'!D$17,"")</f>
        <v/>
      </c>
      <c r="Y44" s="83"/>
      <c r="Z44" s="75" t="str">
        <f>IF(tblTrainingLog3[[#This Row],[Data monitoring for PBSP WITHOUT Restrictive Procedures ]],tblTrainingLog3[[#This Row],[Data monitoring for PBSP WITHOUT Restrictive Procedures ]]+'Plan List'!D$16,"")</f>
        <v/>
      </c>
      <c r="AA44" s="83"/>
      <c r="AB44" s="75" t="str">
        <f>IF(tblTrainingLog3[[#This Row],[Data monitoring for PBSP when Restrictive Procedures in place]],tblTrainingLog3[[#This Row],[Data monitoring for PBSP when Restrictive Procedures in place]]+'Plan List'!D$15,"")</f>
        <v/>
      </c>
      <c r="AC44" s="83"/>
      <c r="AD44" s="84"/>
      <c r="AE44" s="84"/>
      <c r="AF44" s="84"/>
      <c r="AG44" s="75" t="str">
        <f>IF(tblTrainingLog3[[#This Row],[Nurse Delegation 90 day review documentation]],tblTrainingLog3[[#This Row],[Nurse Delegation 90 day review documentation]]+'Plan List'!D$22,"")</f>
        <v/>
      </c>
      <c r="AH44" s="85"/>
      <c r="AI44" s="82"/>
      <c r="AJ44" s="82"/>
    </row>
    <row r="45" spans="3:36" ht="33.950000000000003" customHeight="1" x14ac:dyDescent="0.3">
      <c r="C45" s="101"/>
      <c r="D45" s="74"/>
      <c r="E45" s="75" t="str">
        <f>IF(tblTrainingLog3[[#This Row],[PCSP (formerly known as ISP)]],tblTrainingLog3[[#This Row],[PCSP (formerly known as ISP)]]+'Plan List'!D$7,"")</f>
        <v/>
      </c>
      <c r="F45" s="80"/>
      <c r="G45" s="75" t="str">
        <f>IF(tblTrainingLog3[[#This Row],[IISP]],tblTrainingLog3[[#This Row],[IISP]]+'Plan List'!D$9,"")</f>
        <v/>
      </c>
      <c r="H45" s="80"/>
      <c r="I45" s="75" t="str">
        <f>IF(tblTrainingLog3[[#This Row],[IISP Summary of goal progress]],tblTrainingLog3[[#This Row],[IISP Summary of goal progress]]+'Plan List'!D$10,"")</f>
        <v/>
      </c>
      <c r="J45" s="81"/>
      <c r="K45" s="75" t="str">
        <f>IF(tblTrainingLog3[[#This Row],[IFP - Indivdual Financial Plan]],tblTrainingLog3[[#This Row],[IFP - Indivdual Financial Plan]]+'Plan List'!D$8,"")</f>
        <v/>
      </c>
      <c r="L45" s="76"/>
      <c r="M45" s="80"/>
      <c r="N45" s="81"/>
      <c r="O45" s="81"/>
      <c r="P45" s="81"/>
      <c r="Q45" s="81"/>
      <c r="R45" s="75" t="str">
        <f>IF(tblTrainingLog3[[#This Row],[Medical Device with known safety risk]],tblTrainingLog3[[#This Row],[Medical Device with known safety risk]]+'Plan List'!D$31,"")</f>
        <v/>
      </c>
      <c r="S45" s="83"/>
      <c r="T45" s="83"/>
      <c r="U45" s="75" t="str">
        <f>IF(tblTrainingLog3[[#This Row],[PBSP - Postitve Behavior Support Plan]],tblTrainingLog3[[#This Row],[PBSP - Postitve Behavior Support Plan]]+'Plan List'!D$13,"")</f>
        <v/>
      </c>
      <c r="V45" s="83"/>
      <c r="W45" s="83"/>
      <c r="X45" s="75" t="str">
        <f>IF(tblTrainingLog3[[#This Row],[Exception to Policy (ETP) request &amp; consent for use of Restrictive Procedures]],tblTrainingLog3[[#This Row],[Exception to Policy (ETP) request &amp; consent for use of Restrictive Procedures]]+'Plan List'!D$17,"")</f>
        <v/>
      </c>
      <c r="Y45" s="83"/>
      <c r="Z45" s="75" t="str">
        <f>IF(tblTrainingLog3[[#This Row],[Data monitoring for PBSP WITHOUT Restrictive Procedures ]],tblTrainingLog3[[#This Row],[Data monitoring for PBSP WITHOUT Restrictive Procedures ]]+'Plan List'!D$16,"")</f>
        <v/>
      </c>
      <c r="AA45" s="83"/>
      <c r="AB45" s="75" t="str">
        <f>IF(tblTrainingLog3[[#This Row],[Data monitoring for PBSP when Restrictive Procedures in place]],tblTrainingLog3[[#This Row],[Data monitoring for PBSP when Restrictive Procedures in place]]+'Plan List'!D$15,"")</f>
        <v/>
      </c>
      <c r="AC45" s="83"/>
      <c r="AD45" s="84"/>
      <c r="AE45" s="84"/>
      <c r="AF45" s="84"/>
      <c r="AG45" s="75" t="str">
        <f>IF(tblTrainingLog3[[#This Row],[Nurse Delegation 90 day review documentation]],tblTrainingLog3[[#This Row],[Nurse Delegation 90 day review documentation]]+'Plan List'!D$22,"")</f>
        <v/>
      </c>
      <c r="AH45" s="85"/>
      <c r="AI45" s="82"/>
      <c r="AJ45" s="82"/>
    </row>
    <row r="46" spans="3:36" ht="33.950000000000003" customHeight="1" x14ac:dyDescent="0.3">
      <c r="C46" s="101"/>
      <c r="D46" s="74"/>
      <c r="E46" s="75" t="str">
        <f>IF(tblTrainingLog3[[#This Row],[PCSP (formerly known as ISP)]],tblTrainingLog3[[#This Row],[PCSP (formerly known as ISP)]]+'Plan List'!D$7,"")</f>
        <v/>
      </c>
      <c r="F46" s="80"/>
      <c r="G46" s="75" t="str">
        <f>IF(tblTrainingLog3[[#This Row],[IISP]],tblTrainingLog3[[#This Row],[IISP]]+'Plan List'!D$9,"")</f>
        <v/>
      </c>
      <c r="H46" s="80"/>
      <c r="I46" s="75" t="str">
        <f>IF(tblTrainingLog3[[#This Row],[IISP Summary of goal progress]],tblTrainingLog3[[#This Row],[IISP Summary of goal progress]]+'Plan List'!D$10,"")</f>
        <v/>
      </c>
      <c r="J46" s="81"/>
      <c r="K46" s="75" t="str">
        <f>IF(tblTrainingLog3[[#This Row],[IFP - Indivdual Financial Plan]],tblTrainingLog3[[#This Row],[IFP - Indivdual Financial Plan]]+'Plan List'!D$8,"")</f>
        <v/>
      </c>
      <c r="L46" s="76"/>
      <c r="M46" s="80"/>
      <c r="N46" s="81"/>
      <c r="O46" s="81"/>
      <c r="P46" s="81"/>
      <c r="Q46" s="81"/>
      <c r="R46" s="75" t="str">
        <f>IF(tblTrainingLog3[[#This Row],[Medical Device with known safety risk]],tblTrainingLog3[[#This Row],[Medical Device with known safety risk]]+'Plan List'!D$31,"")</f>
        <v/>
      </c>
      <c r="S46" s="83"/>
      <c r="T46" s="83"/>
      <c r="U46" s="75" t="str">
        <f>IF(tblTrainingLog3[[#This Row],[PBSP - Postitve Behavior Support Plan]],tblTrainingLog3[[#This Row],[PBSP - Postitve Behavior Support Plan]]+'Plan List'!D$13,"")</f>
        <v/>
      </c>
      <c r="V46" s="83"/>
      <c r="W46" s="83"/>
      <c r="X46" s="75" t="str">
        <f>IF(tblTrainingLog3[[#This Row],[Exception to Policy (ETP) request &amp; consent for use of Restrictive Procedures]],tblTrainingLog3[[#This Row],[Exception to Policy (ETP) request &amp; consent for use of Restrictive Procedures]]+'Plan List'!D$17,"")</f>
        <v/>
      </c>
      <c r="Y46" s="83"/>
      <c r="Z46" s="75" t="str">
        <f>IF(tblTrainingLog3[[#This Row],[Data monitoring for PBSP WITHOUT Restrictive Procedures ]],tblTrainingLog3[[#This Row],[Data monitoring for PBSP WITHOUT Restrictive Procedures ]]+'Plan List'!D$16,"")</f>
        <v/>
      </c>
      <c r="AA46" s="83"/>
      <c r="AB46" s="75" t="str">
        <f>IF(tblTrainingLog3[[#This Row],[Data monitoring for PBSP when Restrictive Procedures in place]],tblTrainingLog3[[#This Row],[Data monitoring for PBSP when Restrictive Procedures in place]]+'Plan List'!D$15,"")</f>
        <v/>
      </c>
      <c r="AC46" s="83"/>
      <c r="AD46" s="84"/>
      <c r="AE46" s="84"/>
      <c r="AF46" s="84"/>
      <c r="AG46" s="75" t="str">
        <f>IF(tblTrainingLog3[[#This Row],[Nurse Delegation 90 day review documentation]],tblTrainingLog3[[#This Row],[Nurse Delegation 90 day review documentation]]+'Plan List'!D$22,"")</f>
        <v/>
      </c>
      <c r="AH46" s="85"/>
      <c r="AI46" s="82"/>
      <c r="AJ46" s="82"/>
    </row>
    <row r="47" spans="3:36" ht="33.950000000000003" customHeight="1" x14ac:dyDescent="0.3">
      <c r="C47" s="101"/>
      <c r="D47" s="74"/>
      <c r="E47" s="75" t="str">
        <f>IF(tblTrainingLog3[[#This Row],[PCSP (formerly known as ISP)]],tblTrainingLog3[[#This Row],[PCSP (formerly known as ISP)]]+'Plan List'!D$7,"")</f>
        <v/>
      </c>
      <c r="F47" s="80"/>
      <c r="G47" s="75" t="str">
        <f>IF(tblTrainingLog3[[#This Row],[IISP]],tblTrainingLog3[[#This Row],[IISP]]+'Plan List'!D$9,"")</f>
        <v/>
      </c>
      <c r="H47" s="80"/>
      <c r="I47" s="75" t="str">
        <f>IF(tblTrainingLog3[[#This Row],[IISP Summary of goal progress]],tblTrainingLog3[[#This Row],[IISP Summary of goal progress]]+'Plan List'!D$10,"")</f>
        <v/>
      </c>
      <c r="J47" s="81"/>
      <c r="K47" s="75" t="str">
        <f>IF(tblTrainingLog3[[#This Row],[IFP - Indivdual Financial Plan]],tblTrainingLog3[[#This Row],[IFP - Indivdual Financial Plan]]+'Plan List'!D$8,"")</f>
        <v/>
      </c>
      <c r="L47" s="76"/>
      <c r="M47" s="80"/>
      <c r="N47" s="81"/>
      <c r="O47" s="81"/>
      <c r="P47" s="81"/>
      <c r="Q47" s="81"/>
      <c r="R47" s="75" t="str">
        <f>IF(tblTrainingLog3[[#This Row],[Medical Device with known safety risk]],tblTrainingLog3[[#This Row],[Medical Device with known safety risk]]+'Plan List'!D$31,"")</f>
        <v/>
      </c>
      <c r="S47" s="83"/>
      <c r="T47" s="83"/>
      <c r="U47" s="75" t="str">
        <f>IF(tblTrainingLog3[[#This Row],[PBSP - Postitve Behavior Support Plan]],tblTrainingLog3[[#This Row],[PBSP - Postitve Behavior Support Plan]]+'Plan List'!D$13,"")</f>
        <v/>
      </c>
      <c r="V47" s="83"/>
      <c r="W47" s="83"/>
      <c r="X47" s="75" t="str">
        <f>IF(tblTrainingLog3[[#This Row],[Exception to Policy (ETP) request &amp; consent for use of Restrictive Procedures]],tblTrainingLog3[[#This Row],[Exception to Policy (ETP) request &amp; consent for use of Restrictive Procedures]]+'Plan List'!D$17,"")</f>
        <v/>
      </c>
      <c r="Y47" s="83"/>
      <c r="Z47" s="75" t="str">
        <f>IF(tblTrainingLog3[[#This Row],[Data monitoring for PBSP WITHOUT Restrictive Procedures ]],tblTrainingLog3[[#This Row],[Data monitoring for PBSP WITHOUT Restrictive Procedures ]]+'Plan List'!D$16,"")</f>
        <v/>
      </c>
      <c r="AA47" s="83"/>
      <c r="AB47" s="75" t="str">
        <f>IF(tblTrainingLog3[[#This Row],[Data monitoring for PBSP when Restrictive Procedures in place]],tblTrainingLog3[[#This Row],[Data monitoring for PBSP when Restrictive Procedures in place]]+'Plan List'!D$15,"")</f>
        <v/>
      </c>
      <c r="AC47" s="83"/>
      <c r="AD47" s="84"/>
      <c r="AE47" s="84"/>
      <c r="AF47" s="84"/>
      <c r="AG47" s="75" t="str">
        <f>IF(tblTrainingLog3[[#This Row],[Nurse Delegation 90 day review documentation]],tblTrainingLog3[[#This Row],[Nurse Delegation 90 day review documentation]]+'Plan List'!D$22,"")</f>
        <v/>
      </c>
      <c r="AH47" s="85"/>
      <c r="AI47" s="82"/>
      <c r="AJ47" s="82"/>
    </row>
    <row r="48" spans="3:36" ht="33.950000000000003" customHeight="1" x14ac:dyDescent="0.3">
      <c r="C48" s="101"/>
      <c r="D48" s="74"/>
      <c r="E48" s="75" t="str">
        <f>IF(tblTrainingLog3[[#This Row],[PCSP (formerly known as ISP)]],tblTrainingLog3[[#This Row],[PCSP (formerly known as ISP)]]+'Plan List'!D$7,"")</f>
        <v/>
      </c>
      <c r="F48" s="80"/>
      <c r="G48" s="75" t="str">
        <f>IF(tblTrainingLog3[[#This Row],[IISP]],tblTrainingLog3[[#This Row],[IISP]]+'Plan List'!D$9,"")</f>
        <v/>
      </c>
      <c r="H48" s="80"/>
      <c r="I48" s="75" t="str">
        <f>IF(tblTrainingLog3[[#This Row],[IISP Summary of goal progress]],tblTrainingLog3[[#This Row],[IISP Summary of goal progress]]+'Plan List'!D$10,"")</f>
        <v/>
      </c>
      <c r="J48" s="81"/>
      <c r="K48" s="75" t="str">
        <f>IF(tblTrainingLog3[[#This Row],[IFP - Indivdual Financial Plan]],tblTrainingLog3[[#This Row],[IFP - Indivdual Financial Plan]]+'Plan List'!D$8,"")</f>
        <v/>
      </c>
      <c r="L48" s="76"/>
      <c r="M48" s="80"/>
      <c r="N48" s="81"/>
      <c r="O48" s="81"/>
      <c r="P48" s="81"/>
      <c r="Q48" s="81"/>
      <c r="R48" s="75" t="str">
        <f>IF(tblTrainingLog3[[#This Row],[Medical Device with known safety risk]],tblTrainingLog3[[#This Row],[Medical Device with known safety risk]]+'Plan List'!D$31,"")</f>
        <v/>
      </c>
      <c r="S48" s="83"/>
      <c r="T48" s="83"/>
      <c r="U48" s="75" t="str">
        <f>IF(tblTrainingLog3[[#This Row],[PBSP - Postitve Behavior Support Plan]],tblTrainingLog3[[#This Row],[PBSP - Postitve Behavior Support Plan]]+'Plan List'!D$13,"")</f>
        <v/>
      </c>
      <c r="V48" s="83"/>
      <c r="W48" s="83"/>
      <c r="X48" s="75" t="str">
        <f>IF(tblTrainingLog3[[#This Row],[Exception to Policy (ETP) request &amp; consent for use of Restrictive Procedures]],tblTrainingLog3[[#This Row],[Exception to Policy (ETP) request &amp; consent for use of Restrictive Procedures]]+'Plan List'!D$17,"")</f>
        <v/>
      </c>
      <c r="Y48" s="83"/>
      <c r="Z48" s="75" t="str">
        <f>IF(tblTrainingLog3[[#This Row],[Data monitoring for PBSP WITHOUT Restrictive Procedures ]],tblTrainingLog3[[#This Row],[Data monitoring for PBSP WITHOUT Restrictive Procedures ]]+'Plan List'!D$16,"")</f>
        <v/>
      </c>
      <c r="AA48" s="83"/>
      <c r="AB48" s="75" t="str">
        <f>IF(tblTrainingLog3[[#This Row],[Data monitoring for PBSP when Restrictive Procedures in place]],tblTrainingLog3[[#This Row],[Data monitoring for PBSP when Restrictive Procedures in place]]+'Plan List'!D$15,"")</f>
        <v/>
      </c>
      <c r="AC48" s="83"/>
      <c r="AD48" s="84"/>
      <c r="AE48" s="84"/>
      <c r="AF48" s="84"/>
      <c r="AG48" s="75" t="str">
        <f>IF(tblTrainingLog3[[#This Row],[Nurse Delegation 90 day review documentation]],tblTrainingLog3[[#This Row],[Nurse Delegation 90 day review documentation]]+'Plan List'!D$22,"")</f>
        <v/>
      </c>
      <c r="AH48" s="85"/>
      <c r="AI48" s="82"/>
      <c r="AJ48" s="82"/>
    </row>
    <row r="49" spans="3:36" ht="33.950000000000003" customHeight="1" x14ac:dyDescent="0.3">
      <c r="C49" s="101"/>
      <c r="D49" s="74"/>
      <c r="E49" s="75" t="str">
        <f>IF(tblTrainingLog3[[#This Row],[PCSP (formerly known as ISP)]],tblTrainingLog3[[#This Row],[PCSP (formerly known as ISP)]]+'Plan List'!D$7,"")</f>
        <v/>
      </c>
      <c r="F49" s="80"/>
      <c r="G49" s="75" t="str">
        <f>IF(tblTrainingLog3[[#This Row],[IISP]],tblTrainingLog3[[#This Row],[IISP]]+'Plan List'!D$9,"")</f>
        <v/>
      </c>
      <c r="H49" s="80"/>
      <c r="I49" s="75" t="str">
        <f>IF(tblTrainingLog3[[#This Row],[IISP Summary of goal progress]],tblTrainingLog3[[#This Row],[IISP Summary of goal progress]]+'Plan List'!D$10,"")</f>
        <v/>
      </c>
      <c r="J49" s="81"/>
      <c r="K49" s="75" t="str">
        <f>IF(tblTrainingLog3[[#This Row],[IFP - Indivdual Financial Plan]],tblTrainingLog3[[#This Row],[IFP - Indivdual Financial Plan]]+'Plan List'!D$8,"")</f>
        <v/>
      </c>
      <c r="L49" s="76"/>
      <c r="M49" s="80"/>
      <c r="N49" s="81"/>
      <c r="O49" s="81"/>
      <c r="P49" s="81"/>
      <c r="Q49" s="81"/>
      <c r="R49" s="75" t="str">
        <f>IF(tblTrainingLog3[[#This Row],[Medical Device with known safety risk]],tblTrainingLog3[[#This Row],[Medical Device with known safety risk]]+'Plan List'!D$31,"")</f>
        <v/>
      </c>
      <c r="S49" s="83"/>
      <c r="T49" s="83"/>
      <c r="U49" s="75" t="str">
        <f>IF(tblTrainingLog3[[#This Row],[PBSP - Postitve Behavior Support Plan]],tblTrainingLog3[[#This Row],[PBSP - Postitve Behavior Support Plan]]+'Plan List'!D$13,"")</f>
        <v/>
      </c>
      <c r="V49" s="83"/>
      <c r="W49" s="83"/>
      <c r="X49" s="75" t="str">
        <f>IF(tblTrainingLog3[[#This Row],[Exception to Policy (ETP) request &amp; consent for use of Restrictive Procedures]],tblTrainingLog3[[#This Row],[Exception to Policy (ETP) request &amp; consent for use of Restrictive Procedures]]+'Plan List'!D$17,"")</f>
        <v/>
      </c>
      <c r="Y49" s="83"/>
      <c r="Z49" s="75" t="str">
        <f>IF(tblTrainingLog3[[#This Row],[Data monitoring for PBSP WITHOUT Restrictive Procedures ]],tblTrainingLog3[[#This Row],[Data monitoring for PBSP WITHOUT Restrictive Procedures ]]+'Plan List'!D$16,"")</f>
        <v/>
      </c>
      <c r="AA49" s="83"/>
      <c r="AB49" s="75" t="str">
        <f>IF(tblTrainingLog3[[#This Row],[Data monitoring for PBSP when Restrictive Procedures in place]],tblTrainingLog3[[#This Row],[Data monitoring for PBSP when Restrictive Procedures in place]]+'Plan List'!D$15,"")</f>
        <v/>
      </c>
      <c r="AC49" s="83"/>
      <c r="AD49" s="84"/>
      <c r="AE49" s="84"/>
      <c r="AF49" s="84"/>
      <c r="AG49" s="75" t="str">
        <f>IF(tblTrainingLog3[[#This Row],[Nurse Delegation 90 day review documentation]],tblTrainingLog3[[#This Row],[Nurse Delegation 90 day review documentation]]+'Plan List'!D$22,"")</f>
        <v/>
      </c>
      <c r="AH49" s="85"/>
      <c r="AI49" s="82"/>
      <c r="AJ49" s="82"/>
    </row>
    <row r="50" spans="3:36" ht="33.950000000000003" customHeight="1" x14ac:dyDescent="0.3">
      <c r="C50" s="101"/>
      <c r="D50" s="74"/>
      <c r="E50" s="75" t="str">
        <f>IF(tblTrainingLog3[[#This Row],[PCSP (formerly known as ISP)]],tblTrainingLog3[[#This Row],[PCSP (formerly known as ISP)]]+'Plan List'!D$7,"")</f>
        <v/>
      </c>
      <c r="F50" s="80"/>
      <c r="G50" s="75" t="str">
        <f>IF(tblTrainingLog3[[#This Row],[IISP]],tblTrainingLog3[[#This Row],[IISP]]+'Plan List'!D$9,"")</f>
        <v/>
      </c>
      <c r="H50" s="80"/>
      <c r="I50" s="75" t="str">
        <f>IF(tblTrainingLog3[[#This Row],[IISP Summary of goal progress]],tblTrainingLog3[[#This Row],[IISP Summary of goal progress]]+'Plan List'!D$10,"")</f>
        <v/>
      </c>
      <c r="J50" s="81"/>
      <c r="K50" s="75" t="str">
        <f>IF(tblTrainingLog3[[#This Row],[IFP - Indivdual Financial Plan]],tblTrainingLog3[[#This Row],[IFP - Indivdual Financial Plan]]+'Plan List'!D$8,"")</f>
        <v/>
      </c>
      <c r="L50" s="76"/>
      <c r="M50" s="80"/>
      <c r="N50" s="81"/>
      <c r="O50" s="81"/>
      <c r="P50" s="81"/>
      <c r="Q50" s="81"/>
      <c r="R50" s="75" t="str">
        <f>IF(tblTrainingLog3[[#This Row],[Medical Device with known safety risk]],tblTrainingLog3[[#This Row],[Medical Device with known safety risk]]+'Plan List'!D$31,"")</f>
        <v/>
      </c>
      <c r="S50" s="83"/>
      <c r="T50" s="83"/>
      <c r="U50" s="75" t="str">
        <f>IF(tblTrainingLog3[[#This Row],[PBSP - Postitve Behavior Support Plan]],tblTrainingLog3[[#This Row],[PBSP - Postitve Behavior Support Plan]]+'Plan List'!D$13,"")</f>
        <v/>
      </c>
      <c r="V50" s="83"/>
      <c r="W50" s="83"/>
      <c r="X50" s="75" t="str">
        <f>IF(tblTrainingLog3[[#This Row],[Exception to Policy (ETP) request &amp; consent for use of Restrictive Procedures]],tblTrainingLog3[[#This Row],[Exception to Policy (ETP) request &amp; consent for use of Restrictive Procedures]]+'Plan List'!D$17,"")</f>
        <v/>
      </c>
      <c r="Y50" s="83"/>
      <c r="Z50" s="75" t="str">
        <f>IF(tblTrainingLog3[[#This Row],[Data monitoring for PBSP WITHOUT Restrictive Procedures ]],tblTrainingLog3[[#This Row],[Data monitoring for PBSP WITHOUT Restrictive Procedures ]]+'Plan List'!D$16,"")</f>
        <v/>
      </c>
      <c r="AA50" s="83"/>
      <c r="AB50" s="75" t="str">
        <f>IF(tblTrainingLog3[[#This Row],[Data monitoring for PBSP when Restrictive Procedures in place]],tblTrainingLog3[[#This Row],[Data monitoring for PBSP when Restrictive Procedures in place]]+'Plan List'!D$15,"")</f>
        <v/>
      </c>
      <c r="AC50" s="83"/>
      <c r="AD50" s="84"/>
      <c r="AE50" s="84"/>
      <c r="AF50" s="84"/>
      <c r="AG50" s="75" t="str">
        <f>IF(tblTrainingLog3[[#This Row],[Nurse Delegation 90 day review documentation]],tblTrainingLog3[[#This Row],[Nurse Delegation 90 day review documentation]]+'Plan List'!D$22,"")</f>
        <v/>
      </c>
      <c r="AH50" s="85"/>
      <c r="AI50" s="82"/>
      <c r="AJ50" s="82"/>
    </row>
    <row r="51" spans="3:36" ht="33.950000000000003" customHeight="1" x14ac:dyDescent="0.3">
      <c r="C51" s="101"/>
      <c r="D51" s="74"/>
      <c r="E51" s="75" t="str">
        <f>IF(tblTrainingLog3[[#This Row],[PCSP (formerly known as ISP)]],tblTrainingLog3[[#This Row],[PCSP (formerly known as ISP)]]+'Plan List'!D$7,"")</f>
        <v/>
      </c>
      <c r="F51" s="80"/>
      <c r="G51" s="75" t="str">
        <f>IF(tblTrainingLog3[[#This Row],[IISP]],tblTrainingLog3[[#This Row],[IISP]]+'Plan List'!D$9,"")</f>
        <v/>
      </c>
      <c r="H51" s="80"/>
      <c r="I51" s="75" t="str">
        <f>IF(tblTrainingLog3[[#This Row],[IISP Summary of goal progress]],tblTrainingLog3[[#This Row],[IISP Summary of goal progress]]+'Plan List'!D$10,"")</f>
        <v/>
      </c>
      <c r="J51" s="81"/>
      <c r="K51" s="75" t="str">
        <f>IF(tblTrainingLog3[[#This Row],[IFP - Indivdual Financial Plan]],tblTrainingLog3[[#This Row],[IFP - Indivdual Financial Plan]]+'Plan List'!D$8,"")</f>
        <v/>
      </c>
      <c r="L51" s="76"/>
      <c r="M51" s="80"/>
      <c r="N51" s="81"/>
      <c r="O51" s="81"/>
      <c r="P51" s="81"/>
      <c r="Q51" s="81"/>
      <c r="R51" s="75" t="str">
        <f>IF(tblTrainingLog3[[#This Row],[Medical Device with known safety risk]],tblTrainingLog3[[#This Row],[Medical Device with known safety risk]]+'Plan List'!D$31,"")</f>
        <v/>
      </c>
      <c r="S51" s="83"/>
      <c r="T51" s="83"/>
      <c r="U51" s="75" t="str">
        <f>IF(tblTrainingLog3[[#This Row],[PBSP - Postitve Behavior Support Plan]],tblTrainingLog3[[#This Row],[PBSP - Postitve Behavior Support Plan]]+'Plan List'!D$13,"")</f>
        <v/>
      </c>
      <c r="V51" s="83"/>
      <c r="W51" s="83"/>
      <c r="X51" s="75" t="str">
        <f>IF(tblTrainingLog3[[#This Row],[Exception to Policy (ETP) request &amp; consent for use of Restrictive Procedures]],tblTrainingLog3[[#This Row],[Exception to Policy (ETP) request &amp; consent for use of Restrictive Procedures]]+'Plan List'!D$17,"")</f>
        <v/>
      </c>
      <c r="Y51" s="83"/>
      <c r="Z51" s="75" t="str">
        <f>IF(tblTrainingLog3[[#This Row],[Data monitoring for PBSP WITHOUT Restrictive Procedures ]],tblTrainingLog3[[#This Row],[Data monitoring for PBSP WITHOUT Restrictive Procedures ]]+'Plan List'!D$16,"")</f>
        <v/>
      </c>
      <c r="AA51" s="83"/>
      <c r="AB51" s="75" t="str">
        <f>IF(tblTrainingLog3[[#This Row],[Data monitoring for PBSP when Restrictive Procedures in place]],tblTrainingLog3[[#This Row],[Data monitoring for PBSP when Restrictive Procedures in place]]+'Plan List'!D$15,"")</f>
        <v/>
      </c>
      <c r="AC51" s="83"/>
      <c r="AD51" s="84"/>
      <c r="AE51" s="84"/>
      <c r="AF51" s="84"/>
      <c r="AG51" s="75" t="str">
        <f>IF(tblTrainingLog3[[#This Row],[Nurse Delegation 90 day review documentation]],tblTrainingLog3[[#This Row],[Nurse Delegation 90 day review documentation]]+'Plan List'!D$22,"")</f>
        <v/>
      </c>
      <c r="AH51" s="85"/>
      <c r="AI51" s="82"/>
      <c r="AJ51" s="82"/>
    </row>
    <row r="52" spans="3:36" ht="33.950000000000003" customHeight="1" x14ac:dyDescent="0.3">
      <c r="C52" s="101"/>
      <c r="D52" s="74"/>
      <c r="E52" s="75" t="str">
        <f>IF(tblTrainingLog3[[#This Row],[PCSP (formerly known as ISP)]],tblTrainingLog3[[#This Row],[PCSP (formerly known as ISP)]]+'Plan List'!D$7,"")</f>
        <v/>
      </c>
      <c r="F52" s="80"/>
      <c r="G52" s="75" t="str">
        <f>IF(tblTrainingLog3[[#This Row],[IISP]],tblTrainingLog3[[#This Row],[IISP]]+'Plan List'!D$9,"")</f>
        <v/>
      </c>
      <c r="H52" s="80"/>
      <c r="I52" s="75" t="str">
        <f>IF(tblTrainingLog3[[#This Row],[IISP Summary of goal progress]],tblTrainingLog3[[#This Row],[IISP Summary of goal progress]]+'Plan List'!D$10,"")</f>
        <v/>
      </c>
      <c r="J52" s="81"/>
      <c r="K52" s="75" t="str">
        <f>IF(tblTrainingLog3[[#This Row],[IFP - Indivdual Financial Plan]],tblTrainingLog3[[#This Row],[IFP - Indivdual Financial Plan]]+'Plan List'!D$8,"")</f>
        <v/>
      </c>
      <c r="L52" s="76"/>
      <c r="M52" s="80"/>
      <c r="N52" s="81"/>
      <c r="O52" s="81"/>
      <c r="P52" s="81"/>
      <c r="Q52" s="81"/>
      <c r="R52" s="75" t="str">
        <f>IF(tblTrainingLog3[[#This Row],[Medical Device with known safety risk]],tblTrainingLog3[[#This Row],[Medical Device with known safety risk]]+'Plan List'!D$31,"")</f>
        <v/>
      </c>
      <c r="S52" s="83"/>
      <c r="T52" s="83"/>
      <c r="U52" s="75" t="str">
        <f>IF(tblTrainingLog3[[#This Row],[PBSP - Postitve Behavior Support Plan]],tblTrainingLog3[[#This Row],[PBSP - Postitve Behavior Support Plan]]+'Plan List'!D$13,"")</f>
        <v/>
      </c>
      <c r="V52" s="83"/>
      <c r="W52" s="83"/>
      <c r="X52" s="75" t="str">
        <f>IF(tblTrainingLog3[[#This Row],[Exception to Policy (ETP) request &amp; consent for use of Restrictive Procedures]],tblTrainingLog3[[#This Row],[Exception to Policy (ETP) request &amp; consent for use of Restrictive Procedures]]+'Plan List'!D$17,"")</f>
        <v/>
      </c>
      <c r="Y52" s="83"/>
      <c r="Z52" s="75" t="str">
        <f>IF(tblTrainingLog3[[#This Row],[Data monitoring for PBSP WITHOUT Restrictive Procedures ]],tblTrainingLog3[[#This Row],[Data monitoring for PBSP WITHOUT Restrictive Procedures ]]+'Plan List'!D$16,"")</f>
        <v/>
      </c>
      <c r="AA52" s="83"/>
      <c r="AB52" s="75" t="str">
        <f>IF(tblTrainingLog3[[#This Row],[Data monitoring for PBSP when Restrictive Procedures in place]],tblTrainingLog3[[#This Row],[Data monitoring for PBSP when Restrictive Procedures in place]]+'Plan List'!D$15,"")</f>
        <v/>
      </c>
      <c r="AC52" s="83"/>
      <c r="AD52" s="84"/>
      <c r="AE52" s="84"/>
      <c r="AF52" s="84"/>
      <c r="AG52" s="75" t="str">
        <f>IF(tblTrainingLog3[[#This Row],[Nurse Delegation 90 day review documentation]],tblTrainingLog3[[#This Row],[Nurse Delegation 90 day review documentation]]+'Plan List'!D$22,"")</f>
        <v/>
      </c>
      <c r="AH52" s="85"/>
      <c r="AI52" s="82"/>
      <c r="AJ52" s="82"/>
    </row>
    <row r="53" spans="3:36" ht="33.950000000000003" customHeight="1" x14ac:dyDescent="0.3">
      <c r="C53" s="101"/>
      <c r="D53" s="74"/>
      <c r="E53" s="75" t="str">
        <f>IF(tblTrainingLog3[[#This Row],[PCSP (formerly known as ISP)]],tblTrainingLog3[[#This Row],[PCSP (formerly known as ISP)]]+'Plan List'!D$7,"")</f>
        <v/>
      </c>
      <c r="F53" s="80"/>
      <c r="G53" s="75" t="str">
        <f>IF(tblTrainingLog3[[#This Row],[IISP]],tblTrainingLog3[[#This Row],[IISP]]+'Plan List'!D$9,"")</f>
        <v/>
      </c>
      <c r="H53" s="80"/>
      <c r="I53" s="75" t="str">
        <f>IF(tblTrainingLog3[[#This Row],[IISP Summary of goal progress]],tblTrainingLog3[[#This Row],[IISP Summary of goal progress]]+'Plan List'!D$10,"")</f>
        <v/>
      </c>
      <c r="J53" s="81"/>
      <c r="K53" s="75" t="str">
        <f>IF(tblTrainingLog3[[#This Row],[IFP - Indivdual Financial Plan]],tblTrainingLog3[[#This Row],[IFP - Indivdual Financial Plan]]+'Plan List'!D$8,"")</f>
        <v/>
      </c>
      <c r="L53" s="76"/>
      <c r="M53" s="80"/>
      <c r="N53" s="81"/>
      <c r="O53" s="81"/>
      <c r="P53" s="81"/>
      <c r="Q53" s="81"/>
      <c r="R53" s="75" t="str">
        <f>IF(tblTrainingLog3[[#This Row],[Medical Device with known safety risk]],tblTrainingLog3[[#This Row],[Medical Device with known safety risk]]+'Plan List'!D$31,"")</f>
        <v/>
      </c>
      <c r="S53" s="83"/>
      <c r="T53" s="83"/>
      <c r="U53" s="75" t="str">
        <f>IF(tblTrainingLog3[[#This Row],[PBSP - Postitve Behavior Support Plan]],tblTrainingLog3[[#This Row],[PBSP - Postitve Behavior Support Plan]]+'Plan List'!D$13,"")</f>
        <v/>
      </c>
      <c r="V53" s="83"/>
      <c r="W53" s="83"/>
      <c r="X53" s="75" t="str">
        <f>IF(tblTrainingLog3[[#This Row],[Exception to Policy (ETP) request &amp; consent for use of Restrictive Procedures]],tblTrainingLog3[[#This Row],[Exception to Policy (ETP) request &amp; consent for use of Restrictive Procedures]]+'Plan List'!D$17,"")</f>
        <v/>
      </c>
      <c r="Y53" s="83"/>
      <c r="Z53" s="75" t="str">
        <f>IF(tblTrainingLog3[[#This Row],[Data monitoring for PBSP WITHOUT Restrictive Procedures ]],tblTrainingLog3[[#This Row],[Data monitoring for PBSP WITHOUT Restrictive Procedures ]]+'Plan List'!D$16,"")</f>
        <v/>
      </c>
      <c r="AA53" s="83"/>
      <c r="AB53" s="75" t="str">
        <f>IF(tblTrainingLog3[[#This Row],[Data monitoring for PBSP when Restrictive Procedures in place]],tblTrainingLog3[[#This Row],[Data monitoring for PBSP when Restrictive Procedures in place]]+'Plan List'!D$15,"")</f>
        <v/>
      </c>
      <c r="AC53" s="83"/>
      <c r="AD53" s="84"/>
      <c r="AE53" s="84"/>
      <c r="AF53" s="84"/>
      <c r="AG53" s="75" t="str">
        <f>IF(tblTrainingLog3[[#This Row],[Nurse Delegation 90 day review documentation]],tblTrainingLog3[[#This Row],[Nurse Delegation 90 day review documentation]]+'Plan List'!D$22,"")</f>
        <v/>
      </c>
      <c r="AH53" s="85"/>
      <c r="AI53" s="82"/>
      <c r="AJ53" s="82"/>
    </row>
    <row r="54" spans="3:36" ht="33.950000000000003" customHeight="1" x14ac:dyDescent="0.3">
      <c r="C54" s="101"/>
      <c r="D54" s="74"/>
      <c r="E54" s="75" t="str">
        <f>IF(tblTrainingLog3[[#This Row],[PCSP (formerly known as ISP)]],tblTrainingLog3[[#This Row],[PCSP (formerly known as ISP)]]+'Plan List'!D$7,"")</f>
        <v/>
      </c>
      <c r="F54" s="80"/>
      <c r="G54" s="75" t="str">
        <f>IF(tblTrainingLog3[[#This Row],[IISP]],tblTrainingLog3[[#This Row],[IISP]]+'Plan List'!D$9,"")</f>
        <v/>
      </c>
      <c r="H54" s="80"/>
      <c r="I54" s="75" t="str">
        <f>IF(tblTrainingLog3[[#This Row],[IISP Summary of goal progress]],tblTrainingLog3[[#This Row],[IISP Summary of goal progress]]+'Plan List'!D$10,"")</f>
        <v/>
      </c>
      <c r="J54" s="81"/>
      <c r="K54" s="75" t="str">
        <f>IF(tblTrainingLog3[[#This Row],[IFP - Indivdual Financial Plan]],tblTrainingLog3[[#This Row],[IFP - Indivdual Financial Plan]]+'Plan List'!D$8,"")</f>
        <v/>
      </c>
      <c r="L54" s="76"/>
      <c r="M54" s="80"/>
      <c r="N54" s="81"/>
      <c r="O54" s="81"/>
      <c r="P54" s="81"/>
      <c r="Q54" s="81"/>
      <c r="R54" s="75" t="str">
        <f>IF(tblTrainingLog3[[#This Row],[Medical Device with known safety risk]],tblTrainingLog3[[#This Row],[Medical Device with known safety risk]]+'Plan List'!D$31,"")</f>
        <v/>
      </c>
      <c r="S54" s="83"/>
      <c r="T54" s="83"/>
      <c r="U54" s="75" t="str">
        <f>IF(tblTrainingLog3[[#This Row],[PBSP - Postitve Behavior Support Plan]],tblTrainingLog3[[#This Row],[PBSP - Postitve Behavior Support Plan]]+'Plan List'!D$13,"")</f>
        <v/>
      </c>
      <c r="V54" s="83"/>
      <c r="W54" s="83"/>
      <c r="X54" s="75" t="str">
        <f>IF(tblTrainingLog3[[#This Row],[Exception to Policy (ETP) request &amp; consent for use of Restrictive Procedures]],tblTrainingLog3[[#This Row],[Exception to Policy (ETP) request &amp; consent for use of Restrictive Procedures]]+'Plan List'!D$17,"")</f>
        <v/>
      </c>
      <c r="Y54" s="83"/>
      <c r="Z54" s="75" t="str">
        <f>IF(tblTrainingLog3[[#This Row],[Data monitoring for PBSP WITHOUT Restrictive Procedures ]],tblTrainingLog3[[#This Row],[Data monitoring for PBSP WITHOUT Restrictive Procedures ]]+'Plan List'!D$16,"")</f>
        <v/>
      </c>
      <c r="AA54" s="83"/>
      <c r="AB54" s="75" t="str">
        <f>IF(tblTrainingLog3[[#This Row],[Data monitoring for PBSP when Restrictive Procedures in place]],tblTrainingLog3[[#This Row],[Data monitoring for PBSP when Restrictive Procedures in place]]+'Plan List'!D$15,"")</f>
        <v/>
      </c>
      <c r="AC54" s="83"/>
      <c r="AD54" s="84"/>
      <c r="AE54" s="84"/>
      <c r="AF54" s="84"/>
      <c r="AG54" s="75" t="str">
        <f>IF(tblTrainingLog3[[#This Row],[Nurse Delegation 90 day review documentation]],tblTrainingLog3[[#This Row],[Nurse Delegation 90 day review documentation]]+'Plan List'!D$22,"")</f>
        <v/>
      </c>
      <c r="AH54" s="85"/>
      <c r="AI54" s="82"/>
      <c r="AJ54" s="82"/>
    </row>
    <row r="55" spans="3:36" ht="33.950000000000003" customHeight="1" x14ac:dyDescent="0.3">
      <c r="C55" s="101"/>
      <c r="D55" s="74"/>
      <c r="E55" s="75" t="str">
        <f>IF(tblTrainingLog3[[#This Row],[PCSP (formerly known as ISP)]],tblTrainingLog3[[#This Row],[PCSP (formerly known as ISP)]]+'Plan List'!D$7,"")</f>
        <v/>
      </c>
      <c r="F55" s="80"/>
      <c r="G55" s="75" t="str">
        <f>IF(tblTrainingLog3[[#This Row],[IISP]],tblTrainingLog3[[#This Row],[IISP]]+'Plan List'!D$9,"")</f>
        <v/>
      </c>
      <c r="H55" s="80"/>
      <c r="I55" s="75" t="str">
        <f>IF(tblTrainingLog3[[#This Row],[IISP Summary of goal progress]],tblTrainingLog3[[#This Row],[IISP Summary of goal progress]]+'Plan List'!D$10,"")</f>
        <v/>
      </c>
      <c r="J55" s="81"/>
      <c r="K55" s="75" t="str">
        <f>IF(tblTrainingLog3[[#This Row],[IFP - Indivdual Financial Plan]],tblTrainingLog3[[#This Row],[IFP - Indivdual Financial Plan]]+'Plan List'!D$8,"")</f>
        <v/>
      </c>
      <c r="L55" s="76"/>
      <c r="M55" s="80"/>
      <c r="N55" s="81"/>
      <c r="O55" s="81"/>
      <c r="P55" s="81"/>
      <c r="Q55" s="81"/>
      <c r="R55" s="75" t="str">
        <f>IF(tblTrainingLog3[[#This Row],[Medical Device with known safety risk]],tblTrainingLog3[[#This Row],[Medical Device with known safety risk]]+'Plan List'!D$31,"")</f>
        <v/>
      </c>
      <c r="S55" s="83"/>
      <c r="T55" s="83"/>
      <c r="U55" s="75" t="str">
        <f>IF(tblTrainingLog3[[#This Row],[PBSP - Postitve Behavior Support Plan]],tblTrainingLog3[[#This Row],[PBSP - Postitve Behavior Support Plan]]+'Plan List'!D$13,"")</f>
        <v/>
      </c>
      <c r="V55" s="83"/>
      <c r="W55" s="83"/>
      <c r="X55" s="75" t="str">
        <f>IF(tblTrainingLog3[[#This Row],[Exception to Policy (ETP) request &amp; consent for use of Restrictive Procedures]],tblTrainingLog3[[#This Row],[Exception to Policy (ETP) request &amp; consent for use of Restrictive Procedures]]+'Plan List'!D$17,"")</f>
        <v/>
      </c>
      <c r="Y55" s="83"/>
      <c r="Z55" s="75" t="str">
        <f>IF(tblTrainingLog3[[#This Row],[Data monitoring for PBSP WITHOUT Restrictive Procedures ]],tblTrainingLog3[[#This Row],[Data monitoring for PBSP WITHOUT Restrictive Procedures ]]+'Plan List'!D$16,"")</f>
        <v/>
      </c>
      <c r="AA55" s="83"/>
      <c r="AB55" s="75" t="str">
        <f>IF(tblTrainingLog3[[#This Row],[Data monitoring for PBSP when Restrictive Procedures in place]],tblTrainingLog3[[#This Row],[Data monitoring for PBSP when Restrictive Procedures in place]]+'Plan List'!D$15,"")</f>
        <v/>
      </c>
      <c r="AC55" s="83"/>
      <c r="AD55" s="84"/>
      <c r="AE55" s="84"/>
      <c r="AF55" s="84"/>
      <c r="AG55" s="75" t="str">
        <f>IF(tblTrainingLog3[[#This Row],[Nurse Delegation 90 day review documentation]],tblTrainingLog3[[#This Row],[Nurse Delegation 90 day review documentation]]+'Plan List'!D$22,"")</f>
        <v/>
      </c>
      <c r="AH55" s="85"/>
      <c r="AI55" s="82"/>
      <c r="AJ55" s="82"/>
    </row>
    <row r="56" spans="3:36" ht="33.950000000000003" customHeight="1" x14ac:dyDescent="0.3">
      <c r="C56" s="101"/>
      <c r="D56" s="74"/>
      <c r="E56" s="75" t="str">
        <f>IF(tblTrainingLog3[[#This Row],[PCSP (formerly known as ISP)]],tblTrainingLog3[[#This Row],[PCSP (formerly known as ISP)]]+'Plan List'!D$7,"")</f>
        <v/>
      </c>
      <c r="F56" s="80"/>
      <c r="G56" s="75" t="str">
        <f>IF(tblTrainingLog3[[#This Row],[IISP]],tblTrainingLog3[[#This Row],[IISP]]+'Plan List'!D$9,"")</f>
        <v/>
      </c>
      <c r="H56" s="80"/>
      <c r="I56" s="75" t="str">
        <f>IF(tblTrainingLog3[[#This Row],[IISP Summary of goal progress]],tblTrainingLog3[[#This Row],[IISP Summary of goal progress]]+'Plan List'!D$10,"")</f>
        <v/>
      </c>
      <c r="J56" s="81"/>
      <c r="K56" s="75" t="str">
        <f>IF(tblTrainingLog3[[#This Row],[IFP - Indivdual Financial Plan]],tblTrainingLog3[[#This Row],[IFP - Indivdual Financial Plan]]+'Plan List'!D$8,"")</f>
        <v/>
      </c>
      <c r="L56" s="76"/>
      <c r="M56" s="80"/>
      <c r="N56" s="81"/>
      <c r="O56" s="81"/>
      <c r="P56" s="81"/>
      <c r="Q56" s="81"/>
      <c r="R56" s="75" t="str">
        <f>IF(tblTrainingLog3[[#This Row],[Medical Device with known safety risk]],tblTrainingLog3[[#This Row],[Medical Device with known safety risk]]+'Plan List'!D$31,"")</f>
        <v/>
      </c>
      <c r="S56" s="83"/>
      <c r="T56" s="83"/>
      <c r="U56" s="75" t="str">
        <f>IF(tblTrainingLog3[[#This Row],[PBSP - Postitve Behavior Support Plan]],tblTrainingLog3[[#This Row],[PBSP - Postitve Behavior Support Plan]]+'Plan List'!D$13,"")</f>
        <v/>
      </c>
      <c r="V56" s="83"/>
      <c r="W56" s="83"/>
      <c r="X56" s="75" t="str">
        <f>IF(tblTrainingLog3[[#This Row],[Exception to Policy (ETP) request &amp; consent for use of Restrictive Procedures]],tblTrainingLog3[[#This Row],[Exception to Policy (ETP) request &amp; consent for use of Restrictive Procedures]]+'Plan List'!D$17,"")</f>
        <v/>
      </c>
      <c r="Y56" s="83"/>
      <c r="Z56" s="75" t="str">
        <f>IF(tblTrainingLog3[[#This Row],[Data monitoring for PBSP WITHOUT Restrictive Procedures ]],tblTrainingLog3[[#This Row],[Data monitoring for PBSP WITHOUT Restrictive Procedures ]]+'Plan List'!D$16,"")</f>
        <v/>
      </c>
      <c r="AA56" s="83"/>
      <c r="AB56" s="75" t="str">
        <f>IF(tblTrainingLog3[[#This Row],[Data monitoring for PBSP when Restrictive Procedures in place]],tblTrainingLog3[[#This Row],[Data monitoring for PBSP when Restrictive Procedures in place]]+'Plan List'!D$15,"")</f>
        <v/>
      </c>
      <c r="AC56" s="83"/>
      <c r="AD56" s="84"/>
      <c r="AE56" s="84"/>
      <c r="AF56" s="84"/>
      <c r="AG56" s="75" t="str">
        <f>IF(tblTrainingLog3[[#This Row],[Nurse Delegation 90 day review documentation]],tblTrainingLog3[[#This Row],[Nurse Delegation 90 day review documentation]]+'Plan List'!D$22,"")</f>
        <v/>
      </c>
      <c r="AH56" s="85"/>
      <c r="AI56" s="82"/>
      <c r="AJ56" s="82"/>
    </row>
    <row r="57" spans="3:36" ht="33.950000000000003" customHeight="1" x14ac:dyDescent="0.3">
      <c r="C57" s="101"/>
      <c r="D57" s="74"/>
      <c r="E57" s="75" t="str">
        <f>IF(tblTrainingLog3[[#This Row],[PCSP (formerly known as ISP)]],tblTrainingLog3[[#This Row],[PCSP (formerly known as ISP)]]+'Plan List'!D$7,"")</f>
        <v/>
      </c>
      <c r="F57" s="80"/>
      <c r="G57" s="75" t="str">
        <f>IF(tblTrainingLog3[[#This Row],[IISP]],tblTrainingLog3[[#This Row],[IISP]]+'Plan List'!D$9,"")</f>
        <v/>
      </c>
      <c r="H57" s="80"/>
      <c r="I57" s="75" t="str">
        <f>IF(tblTrainingLog3[[#This Row],[IISP Summary of goal progress]],tblTrainingLog3[[#This Row],[IISP Summary of goal progress]]+'Plan List'!D$10,"")</f>
        <v/>
      </c>
      <c r="J57" s="81"/>
      <c r="K57" s="75" t="str">
        <f>IF(tblTrainingLog3[[#This Row],[IFP - Indivdual Financial Plan]],tblTrainingLog3[[#This Row],[IFP - Indivdual Financial Plan]]+'Plan List'!D$8,"")</f>
        <v/>
      </c>
      <c r="L57" s="76"/>
      <c r="M57" s="80"/>
      <c r="N57" s="81"/>
      <c r="O57" s="81"/>
      <c r="P57" s="81"/>
      <c r="Q57" s="81"/>
      <c r="R57" s="75" t="str">
        <f>IF(tblTrainingLog3[[#This Row],[Medical Device with known safety risk]],tblTrainingLog3[[#This Row],[Medical Device with known safety risk]]+'Plan List'!D$31,"")</f>
        <v/>
      </c>
      <c r="S57" s="83"/>
      <c r="T57" s="83"/>
      <c r="U57" s="75" t="str">
        <f>IF(tblTrainingLog3[[#This Row],[PBSP - Postitve Behavior Support Plan]],tblTrainingLog3[[#This Row],[PBSP - Postitve Behavior Support Plan]]+'Plan List'!D$13,"")</f>
        <v/>
      </c>
      <c r="V57" s="83"/>
      <c r="W57" s="83"/>
      <c r="X57" s="75" t="str">
        <f>IF(tblTrainingLog3[[#This Row],[Exception to Policy (ETP) request &amp; consent for use of Restrictive Procedures]],tblTrainingLog3[[#This Row],[Exception to Policy (ETP) request &amp; consent for use of Restrictive Procedures]]+'Plan List'!D$17,"")</f>
        <v/>
      </c>
      <c r="Y57" s="83"/>
      <c r="Z57" s="75" t="str">
        <f>IF(tblTrainingLog3[[#This Row],[Data monitoring for PBSP WITHOUT Restrictive Procedures ]],tblTrainingLog3[[#This Row],[Data monitoring for PBSP WITHOUT Restrictive Procedures ]]+'Plan List'!D$16,"")</f>
        <v/>
      </c>
      <c r="AA57" s="83"/>
      <c r="AB57" s="75" t="str">
        <f>IF(tblTrainingLog3[[#This Row],[Data monitoring for PBSP when Restrictive Procedures in place]],tblTrainingLog3[[#This Row],[Data monitoring for PBSP when Restrictive Procedures in place]]+'Plan List'!D$15,"")</f>
        <v/>
      </c>
      <c r="AC57" s="83"/>
      <c r="AD57" s="84"/>
      <c r="AE57" s="84"/>
      <c r="AF57" s="84"/>
      <c r="AG57" s="75" t="str">
        <f>IF(tblTrainingLog3[[#This Row],[Nurse Delegation 90 day review documentation]],tblTrainingLog3[[#This Row],[Nurse Delegation 90 day review documentation]]+'Plan List'!D$22,"")</f>
        <v/>
      </c>
      <c r="AH57" s="85"/>
      <c r="AI57" s="82"/>
      <c r="AJ57" s="82"/>
    </row>
    <row r="58" spans="3:36" ht="33.950000000000003" customHeight="1" x14ac:dyDescent="0.3">
      <c r="C58" s="101"/>
      <c r="D58" s="74"/>
      <c r="E58" s="75" t="str">
        <f>IF(tblTrainingLog3[[#This Row],[PCSP (formerly known as ISP)]],tblTrainingLog3[[#This Row],[PCSP (formerly known as ISP)]]+'Plan List'!D$7,"")</f>
        <v/>
      </c>
      <c r="F58" s="80"/>
      <c r="G58" s="75" t="str">
        <f>IF(tblTrainingLog3[[#This Row],[IISP]],tblTrainingLog3[[#This Row],[IISP]]+'Plan List'!D$9,"")</f>
        <v/>
      </c>
      <c r="H58" s="80"/>
      <c r="I58" s="75" t="str">
        <f>IF(tblTrainingLog3[[#This Row],[IISP Summary of goal progress]],tblTrainingLog3[[#This Row],[IISP Summary of goal progress]]+'Plan List'!D$10,"")</f>
        <v/>
      </c>
      <c r="J58" s="81"/>
      <c r="K58" s="75" t="str">
        <f>IF(tblTrainingLog3[[#This Row],[IFP - Indivdual Financial Plan]],tblTrainingLog3[[#This Row],[IFP - Indivdual Financial Plan]]+'Plan List'!D$8,"")</f>
        <v/>
      </c>
      <c r="L58" s="76"/>
      <c r="M58" s="80"/>
      <c r="N58" s="81"/>
      <c r="O58" s="81"/>
      <c r="P58" s="81"/>
      <c r="Q58" s="81"/>
      <c r="R58" s="75" t="str">
        <f>IF(tblTrainingLog3[[#This Row],[Medical Device with known safety risk]],tblTrainingLog3[[#This Row],[Medical Device with known safety risk]]+'Plan List'!D$31,"")</f>
        <v/>
      </c>
      <c r="S58" s="83"/>
      <c r="T58" s="83"/>
      <c r="U58" s="75" t="str">
        <f>IF(tblTrainingLog3[[#This Row],[PBSP - Postitve Behavior Support Plan]],tblTrainingLog3[[#This Row],[PBSP - Postitve Behavior Support Plan]]+'Plan List'!D$13,"")</f>
        <v/>
      </c>
      <c r="V58" s="83"/>
      <c r="W58" s="83"/>
      <c r="X58" s="75" t="str">
        <f>IF(tblTrainingLog3[[#This Row],[Exception to Policy (ETP) request &amp; consent for use of Restrictive Procedures]],tblTrainingLog3[[#This Row],[Exception to Policy (ETP) request &amp; consent for use of Restrictive Procedures]]+'Plan List'!D$17,"")</f>
        <v/>
      </c>
      <c r="Y58" s="83"/>
      <c r="Z58" s="75" t="str">
        <f>IF(tblTrainingLog3[[#This Row],[Data monitoring for PBSP WITHOUT Restrictive Procedures ]],tblTrainingLog3[[#This Row],[Data monitoring for PBSP WITHOUT Restrictive Procedures ]]+'Plan List'!D$16,"")</f>
        <v/>
      </c>
      <c r="AA58" s="83"/>
      <c r="AB58" s="75" t="str">
        <f>IF(tblTrainingLog3[[#This Row],[Data monitoring for PBSP when Restrictive Procedures in place]],tblTrainingLog3[[#This Row],[Data monitoring for PBSP when Restrictive Procedures in place]]+'Plan List'!D$15,"")</f>
        <v/>
      </c>
      <c r="AC58" s="83"/>
      <c r="AD58" s="84"/>
      <c r="AE58" s="84"/>
      <c r="AF58" s="84"/>
      <c r="AG58" s="75" t="str">
        <f>IF(tblTrainingLog3[[#This Row],[Nurse Delegation 90 day review documentation]],tblTrainingLog3[[#This Row],[Nurse Delegation 90 day review documentation]]+'Plan List'!D$22,"")</f>
        <v/>
      </c>
      <c r="AH58" s="85"/>
      <c r="AI58" s="82"/>
      <c r="AJ58" s="82"/>
    </row>
    <row r="59" spans="3:36" ht="33.950000000000003" customHeight="1" x14ac:dyDescent="0.3">
      <c r="C59" s="101"/>
      <c r="D59" s="74"/>
      <c r="E59" s="75" t="str">
        <f>IF(tblTrainingLog3[[#This Row],[PCSP (formerly known as ISP)]],tblTrainingLog3[[#This Row],[PCSP (formerly known as ISP)]]+'Plan List'!D$7,"")</f>
        <v/>
      </c>
      <c r="F59" s="80"/>
      <c r="G59" s="75" t="str">
        <f>IF(tblTrainingLog3[[#This Row],[IISP]],tblTrainingLog3[[#This Row],[IISP]]+'Plan List'!D$9,"")</f>
        <v/>
      </c>
      <c r="H59" s="80"/>
      <c r="I59" s="75" t="str">
        <f>IF(tblTrainingLog3[[#This Row],[IISP Summary of goal progress]],tblTrainingLog3[[#This Row],[IISP Summary of goal progress]]+'Plan List'!D$10,"")</f>
        <v/>
      </c>
      <c r="J59" s="81"/>
      <c r="K59" s="75" t="str">
        <f>IF(tblTrainingLog3[[#This Row],[IFP - Indivdual Financial Plan]],tblTrainingLog3[[#This Row],[IFP - Indivdual Financial Plan]]+'Plan List'!D$8,"")</f>
        <v/>
      </c>
      <c r="L59" s="76"/>
      <c r="M59" s="80"/>
      <c r="N59" s="81"/>
      <c r="O59" s="81"/>
      <c r="P59" s="81"/>
      <c r="Q59" s="81"/>
      <c r="R59" s="75" t="str">
        <f>IF(tblTrainingLog3[[#This Row],[Medical Device with known safety risk]],tblTrainingLog3[[#This Row],[Medical Device with known safety risk]]+'Plan List'!D$31,"")</f>
        <v/>
      </c>
      <c r="S59" s="83"/>
      <c r="T59" s="83"/>
      <c r="U59" s="75" t="str">
        <f>IF(tblTrainingLog3[[#This Row],[PBSP - Postitve Behavior Support Plan]],tblTrainingLog3[[#This Row],[PBSP - Postitve Behavior Support Plan]]+'Plan List'!D$13,"")</f>
        <v/>
      </c>
      <c r="V59" s="83"/>
      <c r="W59" s="83"/>
      <c r="X59" s="75" t="str">
        <f>IF(tblTrainingLog3[[#This Row],[Exception to Policy (ETP) request &amp; consent for use of Restrictive Procedures]],tblTrainingLog3[[#This Row],[Exception to Policy (ETP) request &amp; consent for use of Restrictive Procedures]]+'Plan List'!D$17,"")</f>
        <v/>
      </c>
      <c r="Y59" s="83"/>
      <c r="Z59" s="75" t="str">
        <f>IF(tblTrainingLog3[[#This Row],[Data monitoring for PBSP WITHOUT Restrictive Procedures ]],tblTrainingLog3[[#This Row],[Data monitoring for PBSP WITHOUT Restrictive Procedures ]]+'Plan List'!D$16,"")</f>
        <v/>
      </c>
      <c r="AA59" s="83"/>
      <c r="AB59" s="75" t="str">
        <f>IF(tblTrainingLog3[[#This Row],[Data monitoring for PBSP when Restrictive Procedures in place]],tblTrainingLog3[[#This Row],[Data monitoring for PBSP when Restrictive Procedures in place]]+'Plan List'!D$15,"")</f>
        <v/>
      </c>
      <c r="AC59" s="83"/>
      <c r="AD59" s="84"/>
      <c r="AE59" s="84"/>
      <c r="AF59" s="84"/>
      <c r="AG59" s="75" t="str">
        <f>IF(tblTrainingLog3[[#This Row],[Nurse Delegation 90 day review documentation]],tblTrainingLog3[[#This Row],[Nurse Delegation 90 day review documentation]]+'Plan List'!D$22,"")</f>
        <v/>
      </c>
      <c r="AH59" s="85"/>
      <c r="AI59" s="82"/>
      <c r="AJ59" s="82"/>
    </row>
    <row r="60" spans="3:36" ht="33.950000000000003" customHeight="1" x14ac:dyDescent="0.3">
      <c r="C60" s="101"/>
      <c r="D60" s="74"/>
      <c r="E60" s="75" t="str">
        <f>IF(tblTrainingLog3[[#This Row],[PCSP (formerly known as ISP)]],tblTrainingLog3[[#This Row],[PCSP (formerly known as ISP)]]+'Plan List'!D$7,"")</f>
        <v/>
      </c>
      <c r="F60" s="80"/>
      <c r="G60" s="75" t="str">
        <f>IF(tblTrainingLog3[[#This Row],[IISP]],tblTrainingLog3[[#This Row],[IISP]]+'Plan List'!D$9,"")</f>
        <v/>
      </c>
      <c r="H60" s="80"/>
      <c r="I60" s="75" t="str">
        <f>IF(tblTrainingLog3[[#This Row],[IISP Summary of goal progress]],tblTrainingLog3[[#This Row],[IISP Summary of goal progress]]+'Plan List'!D$10,"")</f>
        <v/>
      </c>
      <c r="J60" s="81"/>
      <c r="K60" s="75" t="str">
        <f>IF(tblTrainingLog3[[#This Row],[IFP - Indivdual Financial Plan]],tblTrainingLog3[[#This Row],[IFP - Indivdual Financial Plan]]+'Plan List'!D$8,"")</f>
        <v/>
      </c>
      <c r="L60" s="76"/>
      <c r="M60" s="80"/>
      <c r="N60" s="81"/>
      <c r="O60" s="81"/>
      <c r="P60" s="81"/>
      <c r="Q60" s="81"/>
      <c r="R60" s="75" t="str">
        <f>IF(tblTrainingLog3[[#This Row],[Medical Device with known safety risk]],tblTrainingLog3[[#This Row],[Medical Device with known safety risk]]+'Plan List'!D$31,"")</f>
        <v/>
      </c>
      <c r="S60" s="83"/>
      <c r="T60" s="83"/>
      <c r="U60" s="75" t="str">
        <f>IF(tblTrainingLog3[[#This Row],[PBSP - Postitve Behavior Support Plan]],tblTrainingLog3[[#This Row],[PBSP - Postitve Behavior Support Plan]]+'Plan List'!D$13,"")</f>
        <v/>
      </c>
      <c r="V60" s="83"/>
      <c r="W60" s="83"/>
      <c r="X60" s="75" t="str">
        <f>IF(tblTrainingLog3[[#This Row],[Exception to Policy (ETP) request &amp; consent for use of Restrictive Procedures]],tblTrainingLog3[[#This Row],[Exception to Policy (ETP) request &amp; consent for use of Restrictive Procedures]]+'Plan List'!D$17,"")</f>
        <v/>
      </c>
      <c r="Y60" s="83"/>
      <c r="Z60" s="75" t="str">
        <f>IF(tblTrainingLog3[[#This Row],[Data monitoring for PBSP WITHOUT Restrictive Procedures ]],tblTrainingLog3[[#This Row],[Data monitoring for PBSP WITHOUT Restrictive Procedures ]]+'Plan List'!D$16,"")</f>
        <v/>
      </c>
      <c r="AA60" s="83"/>
      <c r="AB60" s="75" t="str">
        <f>IF(tblTrainingLog3[[#This Row],[Data monitoring for PBSP when Restrictive Procedures in place]],tblTrainingLog3[[#This Row],[Data monitoring for PBSP when Restrictive Procedures in place]]+'Plan List'!D$15,"")</f>
        <v/>
      </c>
      <c r="AC60" s="83"/>
      <c r="AD60" s="84"/>
      <c r="AE60" s="84"/>
      <c r="AF60" s="84"/>
      <c r="AG60" s="75" t="str">
        <f>IF(tblTrainingLog3[[#This Row],[Nurse Delegation 90 day review documentation]],tblTrainingLog3[[#This Row],[Nurse Delegation 90 day review documentation]]+'Plan List'!D$22,"")</f>
        <v/>
      </c>
      <c r="AH60" s="85"/>
      <c r="AI60" s="82"/>
      <c r="AJ60" s="82"/>
    </row>
    <row r="61" spans="3:36" ht="33.950000000000003" customHeight="1" x14ac:dyDescent="0.3">
      <c r="C61" s="101"/>
      <c r="D61" s="74"/>
      <c r="E61" s="75" t="str">
        <f>IF(tblTrainingLog3[[#This Row],[PCSP (formerly known as ISP)]],tblTrainingLog3[[#This Row],[PCSP (formerly known as ISP)]]+'Plan List'!D$7,"")</f>
        <v/>
      </c>
      <c r="F61" s="80"/>
      <c r="G61" s="75" t="str">
        <f>IF(tblTrainingLog3[[#This Row],[IISP]],tblTrainingLog3[[#This Row],[IISP]]+'Plan List'!D$9,"")</f>
        <v/>
      </c>
      <c r="H61" s="80"/>
      <c r="I61" s="75" t="str">
        <f>IF(tblTrainingLog3[[#This Row],[IISP Summary of goal progress]],tblTrainingLog3[[#This Row],[IISP Summary of goal progress]]+'Plan List'!D$10,"")</f>
        <v/>
      </c>
      <c r="J61" s="81"/>
      <c r="K61" s="75" t="str">
        <f>IF(tblTrainingLog3[[#This Row],[IFP - Indivdual Financial Plan]],tblTrainingLog3[[#This Row],[IFP - Indivdual Financial Plan]]+'Plan List'!D$8,"")</f>
        <v/>
      </c>
      <c r="L61" s="76"/>
      <c r="M61" s="80"/>
      <c r="N61" s="81"/>
      <c r="O61" s="81"/>
      <c r="P61" s="81"/>
      <c r="Q61" s="81"/>
      <c r="R61" s="75" t="str">
        <f>IF(tblTrainingLog3[[#This Row],[Medical Device with known safety risk]],tblTrainingLog3[[#This Row],[Medical Device with known safety risk]]+'Plan List'!D$31,"")</f>
        <v/>
      </c>
      <c r="S61" s="83"/>
      <c r="T61" s="83"/>
      <c r="U61" s="75" t="str">
        <f>IF(tblTrainingLog3[[#This Row],[PBSP - Postitve Behavior Support Plan]],tblTrainingLog3[[#This Row],[PBSP - Postitve Behavior Support Plan]]+'Plan List'!D$13,"")</f>
        <v/>
      </c>
      <c r="V61" s="83"/>
      <c r="W61" s="83"/>
      <c r="X61" s="75" t="str">
        <f>IF(tblTrainingLog3[[#This Row],[Exception to Policy (ETP) request &amp; consent for use of Restrictive Procedures]],tblTrainingLog3[[#This Row],[Exception to Policy (ETP) request &amp; consent for use of Restrictive Procedures]]+'Plan List'!D$17,"")</f>
        <v/>
      </c>
      <c r="Y61" s="83"/>
      <c r="Z61" s="75" t="str">
        <f>IF(tblTrainingLog3[[#This Row],[Data monitoring for PBSP WITHOUT Restrictive Procedures ]],tblTrainingLog3[[#This Row],[Data monitoring for PBSP WITHOUT Restrictive Procedures ]]+'Plan List'!D$16,"")</f>
        <v/>
      </c>
      <c r="AA61" s="83"/>
      <c r="AB61" s="75" t="str">
        <f>IF(tblTrainingLog3[[#This Row],[Data monitoring for PBSP when Restrictive Procedures in place]],tblTrainingLog3[[#This Row],[Data monitoring for PBSP when Restrictive Procedures in place]]+'Plan List'!D$15,"")</f>
        <v/>
      </c>
      <c r="AC61" s="83"/>
      <c r="AD61" s="84"/>
      <c r="AE61" s="84"/>
      <c r="AF61" s="84"/>
      <c r="AG61" s="75" t="str">
        <f>IF(tblTrainingLog3[[#This Row],[Nurse Delegation 90 day review documentation]],tblTrainingLog3[[#This Row],[Nurse Delegation 90 day review documentation]]+'Plan List'!D$22,"")</f>
        <v/>
      </c>
      <c r="AH61" s="85"/>
      <c r="AI61" s="82"/>
      <c r="AJ61" s="82"/>
    </row>
    <row r="62" spans="3:36" ht="33.950000000000003" customHeight="1" x14ac:dyDescent="0.3">
      <c r="C62" s="101"/>
      <c r="D62" s="74"/>
      <c r="E62" s="75" t="str">
        <f>IF(tblTrainingLog3[[#This Row],[PCSP (formerly known as ISP)]],tblTrainingLog3[[#This Row],[PCSP (formerly known as ISP)]]+'Plan List'!D$7,"")</f>
        <v/>
      </c>
      <c r="F62" s="80"/>
      <c r="G62" s="75" t="str">
        <f>IF(tblTrainingLog3[[#This Row],[IISP]],tblTrainingLog3[[#This Row],[IISP]]+'Plan List'!D$9,"")</f>
        <v/>
      </c>
      <c r="H62" s="80"/>
      <c r="I62" s="75" t="str">
        <f>IF(tblTrainingLog3[[#This Row],[IISP Summary of goal progress]],tblTrainingLog3[[#This Row],[IISP Summary of goal progress]]+'Plan List'!D$10,"")</f>
        <v/>
      </c>
      <c r="J62" s="81"/>
      <c r="K62" s="75" t="str">
        <f>IF(tblTrainingLog3[[#This Row],[IFP - Indivdual Financial Plan]],tblTrainingLog3[[#This Row],[IFP - Indivdual Financial Plan]]+'Plan List'!D$8,"")</f>
        <v/>
      </c>
      <c r="L62" s="76"/>
      <c r="M62" s="80"/>
      <c r="N62" s="81"/>
      <c r="O62" s="81"/>
      <c r="P62" s="81"/>
      <c r="Q62" s="81"/>
      <c r="R62" s="75" t="str">
        <f>IF(tblTrainingLog3[[#This Row],[Medical Device with known safety risk]],tblTrainingLog3[[#This Row],[Medical Device with known safety risk]]+'Plan List'!D$31,"")</f>
        <v/>
      </c>
      <c r="S62" s="83"/>
      <c r="T62" s="83"/>
      <c r="U62" s="75" t="str">
        <f>IF(tblTrainingLog3[[#This Row],[PBSP - Postitve Behavior Support Plan]],tblTrainingLog3[[#This Row],[PBSP - Postitve Behavior Support Plan]]+'Plan List'!D$13,"")</f>
        <v/>
      </c>
      <c r="V62" s="83"/>
      <c r="W62" s="83"/>
      <c r="X62" s="75" t="str">
        <f>IF(tblTrainingLog3[[#This Row],[Exception to Policy (ETP) request &amp; consent for use of Restrictive Procedures]],tblTrainingLog3[[#This Row],[Exception to Policy (ETP) request &amp; consent for use of Restrictive Procedures]]+'Plan List'!D$17,"")</f>
        <v/>
      </c>
      <c r="Y62" s="83"/>
      <c r="Z62" s="75" t="str">
        <f>IF(tblTrainingLog3[[#This Row],[Data monitoring for PBSP WITHOUT Restrictive Procedures ]],tblTrainingLog3[[#This Row],[Data monitoring for PBSP WITHOUT Restrictive Procedures ]]+'Plan List'!D$16,"")</f>
        <v/>
      </c>
      <c r="AA62" s="83"/>
      <c r="AB62" s="75" t="str">
        <f>IF(tblTrainingLog3[[#This Row],[Data monitoring for PBSP when Restrictive Procedures in place]],tblTrainingLog3[[#This Row],[Data monitoring for PBSP when Restrictive Procedures in place]]+'Plan List'!D$15,"")</f>
        <v/>
      </c>
      <c r="AC62" s="83"/>
      <c r="AD62" s="84"/>
      <c r="AE62" s="84"/>
      <c r="AF62" s="84"/>
      <c r="AG62" s="75" t="str">
        <f>IF(tblTrainingLog3[[#This Row],[Nurse Delegation 90 day review documentation]],tblTrainingLog3[[#This Row],[Nurse Delegation 90 day review documentation]]+'Plan List'!D$22,"")</f>
        <v/>
      </c>
      <c r="AH62" s="85"/>
      <c r="AI62" s="82"/>
      <c r="AJ62" s="82"/>
    </row>
    <row r="63" spans="3:36" ht="33.950000000000003" customHeight="1" x14ac:dyDescent="0.3">
      <c r="C63" s="101"/>
      <c r="D63" s="74"/>
      <c r="E63" s="75" t="str">
        <f>IF(tblTrainingLog3[[#This Row],[PCSP (formerly known as ISP)]],tblTrainingLog3[[#This Row],[PCSP (formerly known as ISP)]]+'Plan List'!D$7,"")</f>
        <v/>
      </c>
      <c r="F63" s="80"/>
      <c r="G63" s="75" t="str">
        <f>IF(tblTrainingLog3[[#This Row],[IISP]],tblTrainingLog3[[#This Row],[IISP]]+'Plan List'!D$9,"")</f>
        <v/>
      </c>
      <c r="H63" s="80"/>
      <c r="I63" s="75" t="str">
        <f>IF(tblTrainingLog3[[#This Row],[IISP Summary of goal progress]],tblTrainingLog3[[#This Row],[IISP Summary of goal progress]]+'Plan List'!D$10,"")</f>
        <v/>
      </c>
      <c r="J63" s="81"/>
      <c r="K63" s="75" t="str">
        <f>IF(tblTrainingLog3[[#This Row],[IFP - Indivdual Financial Plan]],tblTrainingLog3[[#This Row],[IFP - Indivdual Financial Plan]]+'Plan List'!D$8,"")</f>
        <v/>
      </c>
      <c r="L63" s="76"/>
      <c r="M63" s="80"/>
      <c r="N63" s="81"/>
      <c r="O63" s="81"/>
      <c r="P63" s="81"/>
      <c r="Q63" s="81"/>
      <c r="R63" s="75" t="str">
        <f>IF(tblTrainingLog3[[#This Row],[Medical Device with known safety risk]],tblTrainingLog3[[#This Row],[Medical Device with known safety risk]]+'Plan List'!D$31,"")</f>
        <v/>
      </c>
      <c r="S63" s="83"/>
      <c r="T63" s="83"/>
      <c r="U63" s="75" t="str">
        <f>IF(tblTrainingLog3[[#This Row],[PBSP - Postitve Behavior Support Plan]],tblTrainingLog3[[#This Row],[PBSP - Postitve Behavior Support Plan]]+'Plan List'!D$13,"")</f>
        <v/>
      </c>
      <c r="V63" s="83"/>
      <c r="W63" s="83"/>
      <c r="X63" s="75" t="str">
        <f>IF(tblTrainingLog3[[#This Row],[Exception to Policy (ETP) request &amp; consent for use of Restrictive Procedures]],tblTrainingLog3[[#This Row],[Exception to Policy (ETP) request &amp; consent for use of Restrictive Procedures]]+'Plan List'!D$17,"")</f>
        <v/>
      </c>
      <c r="Y63" s="83"/>
      <c r="Z63" s="75" t="str">
        <f>IF(tblTrainingLog3[[#This Row],[Data monitoring for PBSP WITHOUT Restrictive Procedures ]],tblTrainingLog3[[#This Row],[Data monitoring for PBSP WITHOUT Restrictive Procedures ]]+'Plan List'!D$16,"")</f>
        <v/>
      </c>
      <c r="AA63" s="83"/>
      <c r="AB63" s="75" t="str">
        <f>IF(tblTrainingLog3[[#This Row],[Data monitoring for PBSP when Restrictive Procedures in place]],tblTrainingLog3[[#This Row],[Data monitoring for PBSP when Restrictive Procedures in place]]+'Plan List'!D$15,"")</f>
        <v/>
      </c>
      <c r="AC63" s="83"/>
      <c r="AD63" s="84"/>
      <c r="AE63" s="84"/>
      <c r="AF63" s="84"/>
      <c r="AG63" s="75" t="str">
        <f>IF(tblTrainingLog3[[#This Row],[Nurse Delegation 90 day review documentation]],tblTrainingLog3[[#This Row],[Nurse Delegation 90 day review documentation]]+'Plan List'!D$22,"")</f>
        <v/>
      </c>
      <c r="AH63" s="85"/>
      <c r="AI63" s="82"/>
      <c r="AJ63" s="82"/>
    </row>
    <row r="64" spans="3:36" ht="33.950000000000003" customHeight="1" x14ac:dyDescent="0.3">
      <c r="C64" s="101"/>
      <c r="D64" s="74"/>
      <c r="E64" s="75" t="str">
        <f>IF(tblTrainingLog3[[#This Row],[PCSP (formerly known as ISP)]],tblTrainingLog3[[#This Row],[PCSP (formerly known as ISP)]]+'Plan List'!D$7,"")</f>
        <v/>
      </c>
      <c r="F64" s="80"/>
      <c r="G64" s="75" t="str">
        <f>IF(tblTrainingLog3[[#This Row],[IISP]],tblTrainingLog3[[#This Row],[IISP]]+'Plan List'!D$9,"")</f>
        <v/>
      </c>
      <c r="H64" s="80"/>
      <c r="I64" s="75" t="str">
        <f>IF(tblTrainingLog3[[#This Row],[IISP Summary of goal progress]],tblTrainingLog3[[#This Row],[IISP Summary of goal progress]]+'Plan List'!D$10,"")</f>
        <v/>
      </c>
      <c r="J64" s="81"/>
      <c r="K64" s="75" t="str">
        <f>IF(tblTrainingLog3[[#This Row],[IFP - Indivdual Financial Plan]],tblTrainingLog3[[#This Row],[IFP - Indivdual Financial Plan]]+'Plan List'!D$8,"")</f>
        <v/>
      </c>
      <c r="L64" s="76"/>
      <c r="M64" s="80"/>
      <c r="N64" s="81"/>
      <c r="O64" s="81"/>
      <c r="P64" s="81"/>
      <c r="Q64" s="81"/>
      <c r="R64" s="75" t="str">
        <f>IF(tblTrainingLog3[[#This Row],[Medical Device with known safety risk]],tblTrainingLog3[[#This Row],[Medical Device with known safety risk]]+'Plan List'!D$31,"")</f>
        <v/>
      </c>
      <c r="S64" s="83"/>
      <c r="T64" s="83"/>
      <c r="U64" s="75" t="str">
        <f>IF(tblTrainingLog3[[#This Row],[PBSP - Postitve Behavior Support Plan]],tblTrainingLog3[[#This Row],[PBSP - Postitve Behavior Support Plan]]+'Plan List'!D$13,"")</f>
        <v/>
      </c>
      <c r="V64" s="83"/>
      <c r="W64" s="83"/>
      <c r="X64" s="75" t="str">
        <f>IF(tblTrainingLog3[[#This Row],[Exception to Policy (ETP) request &amp; consent for use of Restrictive Procedures]],tblTrainingLog3[[#This Row],[Exception to Policy (ETP) request &amp; consent for use of Restrictive Procedures]]+'Plan List'!D$17,"")</f>
        <v/>
      </c>
      <c r="Y64" s="83"/>
      <c r="Z64" s="75" t="str">
        <f>IF(tblTrainingLog3[[#This Row],[Data monitoring for PBSP WITHOUT Restrictive Procedures ]],tblTrainingLog3[[#This Row],[Data monitoring for PBSP WITHOUT Restrictive Procedures ]]+'Plan List'!D$16,"")</f>
        <v/>
      </c>
      <c r="AA64" s="83"/>
      <c r="AB64" s="75" t="str">
        <f>IF(tblTrainingLog3[[#This Row],[Data monitoring for PBSP when Restrictive Procedures in place]],tblTrainingLog3[[#This Row],[Data monitoring for PBSP when Restrictive Procedures in place]]+'Plan List'!D$15,"")</f>
        <v/>
      </c>
      <c r="AC64" s="83"/>
      <c r="AD64" s="84"/>
      <c r="AE64" s="84"/>
      <c r="AF64" s="84"/>
      <c r="AG64" s="75" t="str">
        <f>IF(tblTrainingLog3[[#This Row],[Nurse Delegation 90 day review documentation]],tblTrainingLog3[[#This Row],[Nurse Delegation 90 day review documentation]]+'Plan List'!D$22,"")</f>
        <v/>
      </c>
      <c r="AH64" s="85"/>
      <c r="AI64" s="82"/>
      <c r="AJ64" s="82"/>
    </row>
    <row r="65" spans="3:36" ht="33.950000000000003" customHeight="1" x14ac:dyDescent="0.3">
      <c r="C65" s="101"/>
      <c r="D65" s="74"/>
      <c r="E65" s="75" t="str">
        <f>IF(tblTrainingLog3[[#This Row],[PCSP (formerly known as ISP)]],tblTrainingLog3[[#This Row],[PCSP (formerly known as ISP)]]+'Plan List'!D$7,"")</f>
        <v/>
      </c>
      <c r="F65" s="80"/>
      <c r="G65" s="75" t="str">
        <f>IF(tblTrainingLog3[[#This Row],[IISP]],tblTrainingLog3[[#This Row],[IISP]]+'Plan List'!D$9,"")</f>
        <v/>
      </c>
      <c r="H65" s="80"/>
      <c r="I65" s="75" t="str">
        <f>IF(tblTrainingLog3[[#This Row],[IISP Summary of goal progress]],tblTrainingLog3[[#This Row],[IISP Summary of goal progress]]+'Plan List'!D$10,"")</f>
        <v/>
      </c>
      <c r="J65" s="81"/>
      <c r="K65" s="75" t="str">
        <f>IF(tblTrainingLog3[[#This Row],[IFP - Indivdual Financial Plan]],tblTrainingLog3[[#This Row],[IFP - Indivdual Financial Plan]]+'Plan List'!D$8,"")</f>
        <v/>
      </c>
      <c r="L65" s="76"/>
      <c r="M65" s="80"/>
      <c r="N65" s="81"/>
      <c r="O65" s="81"/>
      <c r="P65" s="81"/>
      <c r="Q65" s="81"/>
      <c r="R65" s="75" t="str">
        <f>IF(tblTrainingLog3[[#This Row],[Medical Device with known safety risk]],tblTrainingLog3[[#This Row],[Medical Device with known safety risk]]+'Plan List'!D$31,"")</f>
        <v/>
      </c>
      <c r="S65" s="83"/>
      <c r="T65" s="83"/>
      <c r="U65" s="75" t="str">
        <f>IF(tblTrainingLog3[[#This Row],[PBSP - Postitve Behavior Support Plan]],tblTrainingLog3[[#This Row],[PBSP - Postitve Behavior Support Plan]]+'Plan List'!D$13,"")</f>
        <v/>
      </c>
      <c r="V65" s="83"/>
      <c r="W65" s="83"/>
      <c r="X65" s="75" t="str">
        <f>IF(tblTrainingLog3[[#This Row],[Exception to Policy (ETP) request &amp; consent for use of Restrictive Procedures]],tblTrainingLog3[[#This Row],[Exception to Policy (ETP) request &amp; consent for use of Restrictive Procedures]]+'Plan List'!D$17,"")</f>
        <v/>
      </c>
      <c r="Y65" s="83"/>
      <c r="Z65" s="75" t="str">
        <f>IF(tblTrainingLog3[[#This Row],[Data monitoring for PBSP WITHOUT Restrictive Procedures ]],tblTrainingLog3[[#This Row],[Data monitoring for PBSP WITHOUT Restrictive Procedures ]]+'Plan List'!D$16,"")</f>
        <v/>
      </c>
      <c r="AA65" s="83"/>
      <c r="AB65" s="75" t="str">
        <f>IF(tblTrainingLog3[[#This Row],[Data monitoring for PBSP when Restrictive Procedures in place]],tblTrainingLog3[[#This Row],[Data monitoring for PBSP when Restrictive Procedures in place]]+'Plan List'!D$15,"")</f>
        <v/>
      </c>
      <c r="AC65" s="83"/>
      <c r="AD65" s="84"/>
      <c r="AE65" s="84"/>
      <c r="AF65" s="84"/>
      <c r="AG65" s="75" t="str">
        <f>IF(tblTrainingLog3[[#This Row],[Nurse Delegation 90 day review documentation]],tblTrainingLog3[[#This Row],[Nurse Delegation 90 day review documentation]]+'Plan List'!D$22,"")</f>
        <v/>
      </c>
      <c r="AH65" s="85"/>
      <c r="AI65" s="82"/>
      <c r="AJ65" s="82"/>
    </row>
    <row r="66" spans="3:36" ht="33.950000000000003" customHeight="1" x14ac:dyDescent="0.3">
      <c r="C66" s="101"/>
      <c r="D66" s="74"/>
      <c r="E66" s="75" t="str">
        <f>IF(tblTrainingLog3[[#This Row],[PCSP (formerly known as ISP)]],tblTrainingLog3[[#This Row],[PCSP (formerly known as ISP)]]+'Plan List'!D$7,"")</f>
        <v/>
      </c>
      <c r="F66" s="80"/>
      <c r="G66" s="75" t="str">
        <f>IF(tblTrainingLog3[[#This Row],[IISP]],tblTrainingLog3[[#This Row],[IISP]]+'Plan List'!D$9,"")</f>
        <v/>
      </c>
      <c r="H66" s="80"/>
      <c r="I66" s="75" t="str">
        <f>IF(tblTrainingLog3[[#This Row],[IISP Summary of goal progress]],tblTrainingLog3[[#This Row],[IISP Summary of goal progress]]+'Plan List'!D$10,"")</f>
        <v/>
      </c>
      <c r="J66" s="81"/>
      <c r="K66" s="75" t="str">
        <f>IF(tblTrainingLog3[[#This Row],[IFP - Indivdual Financial Plan]],tblTrainingLog3[[#This Row],[IFP - Indivdual Financial Plan]]+'Plan List'!D$8,"")</f>
        <v/>
      </c>
      <c r="L66" s="76"/>
      <c r="M66" s="80"/>
      <c r="N66" s="81"/>
      <c r="O66" s="81"/>
      <c r="P66" s="81"/>
      <c r="Q66" s="81"/>
      <c r="R66" s="75" t="str">
        <f>IF(tblTrainingLog3[[#This Row],[Medical Device with known safety risk]],tblTrainingLog3[[#This Row],[Medical Device with known safety risk]]+'Plan List'!D$31,"")</f>
        <v/>
      </c>
      <c r="S66" s="83"/>
      <c r="T66" s="83"/>
      <c r="U66" s="75" t="str">
        <f>IF(tblTrainingLog3[[#This Row],[PBSP - Postitve Behavior Support Plan]],tblTrainingLog3[[#This Row],[PBSP - Postitve Behavior Support Plan]]+'Plan List'!D$13,"")</f>
        <v/>
      </c>
      <c r="V66" s="83"/>
      <c r="W66" s="83"/>
      <c r="X66" s="75" t="str">
        <f>IF(tblTrainingLog3[[#This Row],[Exception to Policy (ETP) request &amp; consent for use of Restrictive Procedures]],tblTrainingLog3[[#This Row],[Exception to Policy (ETP) request &amp; consent for use of Restrictive Procedures]]+'Plan List'!D$17,"")</f>
        <v/>
      </c>
      <c r="Y66" s="83"/>
      <c r="Z66" s="75" t="str">
        <f>IF(tblTrainingLog3[[#This Row],[Data monitoring for PBSP WITHOUT Restrictive Procedures ]],tblTrainingLog3[[#This Row],[Data monitoring for PBSP WITHOUT Restrictive Procedures ]]+'Plan List'!D$16,"")</f>
        <v/>
      </c>
      <c r="AA66" s="83"/>
      <c r="AB66" s="75" t="str">
        <f>IF(tblTrainingLog3[[#This Row],[Data monitoring for PBSP when Restrictive Procedures in place]],tblTrainingLog3[[#This Row],[Data monitoring for PBSP when Restrictive Procedures in place]]+'Plan List'!D$15,"")</f>
        <v/>
      </c>
      <c r="AC66" s="83"/>
      <c r="AD66" s="84"/>
      <c r="AE66" s="84"/>
      <c r="AF66" s="84"/>
      <c r="AG66" s="75" t="str">
        <f>IF(tblTrainingLog3[[#This Row],[Nurse Delegation 90 day review documentation]],tblTrainingLog3[[#This Row],[Nurse Delegation 90 day review documentation]]+'Plan List'!D$22,"")</f>
        <v/>
      </c>
      <c r="AH66" s="85"/>
      <c r="AI66" s="82"/>
      <c r="AJ66" s="82"/>
    </row>
    <row r="67" spans="3:36" ht="33.950000000000003" customHeight="1" x14ac:dyDescent="0.3">
      <c r="C67" s="101"/>
      <c r="D67" s="74"/>
      <c r="E67" s="75" t="str">
        <f>IF(tblTrainingLog3[[#This Row],[PCSP (formerly known as ISP)]],tblTrainingLog3[[#This Row],[PCSP (formerly known as ISP)]]+'Plan List'!D$7,"")</f>
        <v/>
      </c>
      <c r="F67" s="80"/>
      <c r="G67" s="75" t="str">
        <f>IF(tblTrainingLog3[[#This Row],[IISP]],tblTrainingLog3[[#This Row],[IISP]]+'Plan List'!D$9,"")</f>
        <v/>
      </c>
      <c r="H67" s="80"/>
      <c r="I67" s="75" t="str">
        <f>IF(tblTrainingLog3[[#This Row],[IISP Summary of goal progress]],tblTrainingLog3[[#This Row],[IISP Summary of goal progress]]+'Plan List'!D$10,"")</f>
        <v/>
      </c>
      <c r="J67" s="81"/>
      <c r="K67" s="75" t="str">
        <f>IF(tblTrainingLog3[[#This Row],[IFP - Indivdual Financial Plan]],tblTrainingLog3[[#This Row],[IFP - Indivdual Financial Plan]]+'Plan List'!D$8,"")</f>
        <v/>
      </c>
      <c r="L67" s="76"/>
      <c r="M67" s="80"/>
      <c r="N67" s="81"/>
      <c r="O67" s="81"/>
      <c r="P67" s="81"/>
      <c r="Q67" s="81"/>
      <c r="R67" s="75" t="str">
        <f>IF(tblTrainingLog3[[#This Row],[Medical Device with known safety risk]],tblTrainingLog3[[#This Row],[Medical Device with known safety risk]]+'Plan List'!D$31,"")</f>
        <v/>
      </c>
      <c r="S67" s="83"/>
      <c r="T67" s="83"/>
      <c r="U67" s="75" t="str">
        <f>IF(tblTrainingLog3[[#This Row],[PBSP - Postitve Behavior Support Plan]],tblTrainingLog3[[#This Row],[PBSP - Postitve Behavior Support Plan]]+'Plan List'!D$13,"")</f>
        <v/>
      </c>
      <c r="V67" s="83"/>
      <c r="W67" s="83"/>
      <c r="X67" s="75" t="str">
        <f>IF(tblTrainingLog3[[#This Row],[Exception to Policy (ETP) request &amp; consent for use of Restrictive Procedures]],tblTrainingLog3[[#This Row],[Exception to Policy (ETP) request &amp; consent for use of Restrictive Procedures]]+'Plan List'!D$17,"")</f>
        <v/>
      </c>
      <c r="Y67" s="83"/>
      <c r="Z67" s="75" t="str">
        <f>IF(tblTrainingLog3[[#This Row],[Data monitoring for PBSP WITHOUT Restrictive Procedures ]],tblTrainingLog3[[#This Row],[Data monitoring for PBSP WITHOUT Restrictive Procedures ]]+'Plan List'!D$16,"")</f>
        <v/>
      </c>
      <c r="AA67" s="83"/>
      <c r="AB67" s="75" t="str">
        <f>IF(tblTrainingLog3[[#This Row],[Data monitoring for PBSP when Restrictive Procedures in place]],tblTrainingLog3[[#This Row],[Data monitoring for PBSP when Restrictive Procedures in place]]+'Plan List'!D$15,"")</f>
        <v/>
      </c>
      <c r="AC67" s="83"/>
      <c r="AD67" s="84"/>
      <c r="AE67" s="84"/>
      <c r="AF67" s="84"/>
      <c r="AG67" s="75" t="str">
        <f>IF(tblTrainingLog3[[#This Row],[Nurse Delegation 90 day review documentation]],tblTrainingLog3[[#This Row],[Nurse Delegation 90 day review documentation]]+'Plan List'!D$22,"")</f>
        <v/>
      </c>
      <c r="AH67" s="85"/>
      <c r="AI67" s="82"/>
      <c r="AJ67" s="82"/>
    </row>
    <row r="68" spans="3:36" ht="33.950000000000003" customHeight="1" x14ac:dyDescent="0.3">
      <c r="C68" s="101"/>
      <c r="D68" s="74"/>
      <c r="E68" s="75" t="str">
        <f>IF(tblTrainingLog3[[#This Row],[PCSP (formerly known as ISP)]],tblTrainingLog3[[#This Row],[PCSP (formerly known as ISP)]]+'Plan List'!D$7,"")</f>
        <v/>
      </c>
      <c r="F68" s="80"/>
      <c r="G68" s="75" t="str">
        <f>IF(tblTrainingLog3[[#This Row],[IISP]],tblTrainingLog3[[#This Row],[IISP]]+'Plan List'!D$9,"")</f>
        <v/>
      </c>
      <c r="H68" s="80"/>
      <c r="I68" s="75" t="str">
        <f>IF(tblTrainingLog3[[#This Row],[IISP Summary of goal progress]],tblTrainingLog3[[#This Row],[IISP Summary of goal progress]]+'Plan List'!D$10,"")</f>
        <v/>
      </c>
      <c r="J68" s="81"/>
      <c r="K68" s="75" t="str">
        <f>IF(tblTrainingLog3[[#This Row],[IFP - Indivdual Financial Plan]],tblTrainingLog3[[#This Row],[IFP - Indivdual Financial Plan]]+'Plan List'!D$8,"")</f>
        <v/>
      </c>
      <c r="L68" s="76"/>
      <c r="M68" s="80"/>
      <c r="N68" s="81"/>
      <c r="O68" s="81"/>
      <c r="P68" s="81"/>
      <c r="Q68" s="81"/>
      <c r="R68" s="75" t="str">
        <f>IF(tblTrainingLog3[[#This Row],[Medical Device with known safety risk]],tblTrainingLog3[[#This Row],[Medical Device with known safety risk]]+'Plan List'!D$31,"")</f>
        <v/>
      </c>
      <c r="S68" s="83"/>
      <c r="T68" s="83"/>
      <c r="U68" s="75" t="str">
        <f>IF(tblTrainingLog3[[#This Row],[PBSP - Postitve Behavior Support Plan]],tblTrainingLog3[[#This Row],[PBSP - Postitve Behavior Support Plan]]+'Plan List'!D$13,"")</f>
        <v/>
      </c>
      <c r="V68" s="83"/>
      <c r="W68" s="83"/>
      <c r="X68" s="75" t="str">
        <f>IF(tblTrainingLog3[[#This Row],[Exception to Policy (ETP) request &amp; consent for use of Restrictive Procedures]],tblTrainingLog3[[#This Row],[Exception to Policy (ETP) request &amp; consent for use of Restrictive Procedures]]+'Plan List'!D$17,"")</f>
        <v/>
      </c>
      <c r="Y68" s="83"/>
      <c r="Z68" s="75" t="str">
        <f>IF(tblTrainingLog3[[#This Row],[Data monitoring for PBSP WITHOUT Restrictive Procedures ]],tblTrainingLog3[[#This Row],[Data monitoring for PBSP WITHOUT Restrictive Procedures ]]+'Plan List'!D$16,"")</f>
        <v/>
      </c>
      <c r="AA68" s="83"/>
      <c r="AB68" s="75" t="str">
        <f>IF(tblTrainingLog3[[#This Row],[Data monitoring for PBSP when Restrictive Procedures in place]],tblTrainingLog3[[#This Row],[Data monitoring for PBSP when Restrictive Procedures in place]]+'Plan List'!D$15,"")</f>
        <v/>
      </c>
      <c r="AC68" s="83"/>
      <c r="AD68" s="84"/>
      <c r="AE68" s="84"/>
      <c r="AF68" s="84"/>
      <c r="AG68" s="75" t="str">
        <f>IF(tblTrainingLog3[[#This Row],[Nurse Delegation 90 day review documentation]],tblTrainingLog3[[#This Row],[Nurse Delegation 90 day review documentation]]+'Plan List'!D$22,"")</f>
        <v/>
      </c>
      <c r="AH68" s="85"/>
      <c r="AI68" s="82"/>
      <c r="AJ68" s="82"/>
    </row>
    <row r="69" spans="3:36" ht="33.950000000000003" customHeight="1" x14ac:dyDescent="0.3">
      <c r="C69" s="101"/>
      <c r="D69" s="74"/>
      <c r="E69" s="75" t="str">
        <f>IF(tblTrainingLog3[[#This Row],[PCSP (formerly known as ISP)]],tblTrainingLog3[[#This Row],[PCSP (formerly known as ISP)]]+'Plan List'!D$7,"")</f>
        <v/>
      </c>
      <c r="F69" s="80"/>
      <c r="G69" s="75" t="str">
        <f>IF(tblTrainingLog3[[#This Row],[IISP]],tblTrainingLog3[[#This Row],[IISP]]+'Plan List'!D$9,"")</f>
        <v/>
      </c>
      <c r="H69" s="80"/>
      <c r="I69" s="75" t="str">
        <f>IF(tblTrainingLog3[[#This Row],[IISP Summary of goal progress]],tblTrainingLog3[[#This Row],[IISP Summary of goal progress]]+'Plan List'!D$10,"")</f>
        <v/>
      </c>
      <c r="J69" s="81"/>
      <c r="K69" s="75" t="str">
        <f>IF(tblTrainingLog3[[#This Row],[IFP - Indivdual Financial Plan]],tblTrainingLog3[[#This Row],[IFP - Indivdual Financial Plan]]+'Plan List'!D$8,"")</f>
        <v/>
      </c>
      <c r="L69" s="76"/>
      <c r="M69" s="80"/>
      <c r="N69" s="81"/>
      <c r="O69" s="81"/>
      <c r="P69" s="81"/>
      <c r="Q69" s="81"/>
      <c r="R69" s="75" t="str">
        <f>IF(tblTrainingLog3[[#This Row],[Medical Device with known safety risk]],tblTrainingLog3[[#This Row],[Medical Device with known safety risk]]+'Plan List'!D$31,"")</f>
        <v/>
      </c>
      <c r="S69" s="83"/>
      <c r="T69" s="83"/>
      <c r="U69" s="75" t="str">
        <f>IF(tblTrainingLog3[[#This Row],[PBSP - Postitve Behavior Support Plan]],tblTrainingLog3[[#This Row],[PBSP - Postitve Behavior Support Plan]]+'Plan List'!D$13,"")</f>
        <v/>
      </c>
      <c r="V69" s="83"/>
      <c r="W69" s="83"/>
      <c r="X69" s="75" t="str">
        <f>IF(tblTrainingLog3[[#This Row],[Exception to Policy (ETP) request &amp; consent for use of Restrictive Procedures]],tblTrainingLog3[[#This Row],[Exception to Policy (ETP) request &amp; consent for use of Restrictive Procedures]]+'Plan List'!D$17,"")</f>
        <v/>
      </c>
      <c r="Y69" s="83"/>
      <c r="Z69" s="75" t="str">
        <f>IF(tblTrainingLog3[[#This Row],[Data monitoring for PBSP WITHOUT Restrictive Procedures ]],tblTrainingLog3[[#This Row],[Data monitoring for PBSP WITHOUT Restrictive Procedures ]]+'Plan List'!D$16,"")</f>
        <v/>
      </c>
      <c r="AA69" s="83"/>
      <c r="AB69" s="75" t="str">
        <f>IF(tblTrainingLog3[[#This Row],[Data monitoring for PBSP when Restrictive Procedures in place]],tblTrainingLog3[[#This Row],[Data monitoring for PBSP when Restrictive Procedures in place]]+'Plan List'!D$15,"")</f>
        <v/>
      </c>
      <c r="AC69" s="83"/>
      <c r="AD69" s="84"/>
      <c r="AE69" s="84"/>
      <c r="AF69" s="84"/>
      <c r="AG69" s="75" t="str">
        <f>IF(tblTrainingLog3[[#This Row],[Nurse Delegation 90 day review documentation]],tblTrainingLog3[[#This Row],[Nurse Delegation 90 day review documentation]]+'Plan List'!D$22,"")</f>
        <v/>
      </c>
      <c r="AH69" s="85"/>
      <c r="AI69" s="82"/>
      <c r="AJ69" s="82"/>
    </row>
    <row r="70" spans="3:36" ht="33.950000000000003" customHeight="1" x14ac:dyDescent="0.3">
      <c r="C70" s="101"/>
      <c r="D70" s="74"/>
      <c r="E70" s="75" t="str">
        <f>IF(tblTrainingLog3[[#This Row],[PCSP (formerly known as ISP)]],tblTrainingLog3[[#This Row],[PCSP (formerly known as ISP)]]+'Plan List'!D$7,"")</f>
        <v/>
      </c>
      <c r="F70" s="80"/>
      <c r="G70" s="75" t="str">
        <f>IF(tblTrainingLog3[[#This Row],[IISP]],tblTrainingLog3[[#This Row],[IISP]]+'Plan List'!D$9,"")</f>
        <v/>
      </c>
      <c r="H70" s="80"/>
      <c r="I70" s="75" t="str">
        <f>IF(tblTrainingLog3[[#This Row],[IISP Summary of goal progress]],tblTrainingLog3[[#This Row],[IISP Summary of goal progress]]+'Plan List'!D$10,"")</f>
        <v/>
      </c>
      <c r="J70" s="81"/>
      <c r="K70" s="75" t="str">
        <f>IF(tblTrainingLog3[[#This Row],[IFP - Indivdual Financial Plan]],tblTrainingLog3[[#This Row],[IFP - Indivdual Financial Plan]]+'Plan List'!D$8,"")</f>
        <v/>
      </c>
      <c r="L70" s="76"/>
      <c r="M70" s="80"/>
      <c r="N70" s="81"/>
      <c r="O70" s="81"/>
      <c r="P70" s="81"/>
      <c r="Q70" s="81"/>
      <c r="R70" s="75" t="str">
        <f>IF(tblTrainingLog3[[#This Row],[Medical Device with known safety risk]],tblTrainingLog3[[#This Row],[Medical Device with known safety risk]]+'Plan List'!D$31,"")</f>
        <v/>
      </c>
      <c r="S70" s="83"/>
      <c r="T70" s="83"/>
      <c r="U70" s="75" t="str">
        <f>IF(tblTrainingLog3[[#This Row],[PBSP - Postitve Behavior Support Plan]],tblTrainingLog3[[#This Row],[PBSP - Postitve Behavior Support Plan]]+'Plan List'!D$13,"")</f>
        <v/>
      </c>
      <c r="V70" s="83"/>
      <c r="W70" s="83"/>
      <c r="X70" s="75" t="str">
        <f>IF(tblTrainingLog3[[#This Row],[Exception to Policy (ETP) request &amp; consent for use of Restrictive Procedures]],tblTrainingLog3[[#This Row],[Exception to Policy (ETP) request &amp; consent for use of Restrictive Procedures]]+'Plan List'!D$17,"")</f>
        <v/>
      </c>
      <c r="Y70" s="83"/>
      <c r="Z70" s="75" t="str">
        <f>IF(tblTrainingLog3[[#This Row],[Data monitoring for PBSP WITHOUT Restrictive Procedures ]],tblTrainingLog3[[#This Row],[Data monitoring for PBSP WITHOUT Restrictive Procedures ]]+'Plan List'!D$16,"")</f>
        <v/>
      </c>
      <c r="AA70" s="83"/>
      <c r="AB70" s="75" t="str">
        <f>IF(tblTrainingLog3[[#This Row],[Data monitoring for PBSP when Restrictive Procedures in place]],tblTrainingLog3[[#This Row],[Data monitoring for PBSP when Restrictive Procedures in place]]+'Plan List'!D$15,"")</f>
        <v/>
      </c>
      <c r="AC70" s="83"/>
      <c r="AD70" s="84"/>
      <c r="AE70" s="84"/>
      <c r="AF70" s="84"/>
      <c r="AG70" s="75" t="str">
        <f>IF(tblTrainingLog3[[#This Row],[Nurse Delegation 90 day review documentation]],tblTrainingLog3[[#This Row],[Nurse Delegation 90 day review documentation]]+'Plan List'!D$22,"")</f>
        <v/>
      </c>
      <c r="AH70" s="85"/>
      <c r="AI70" s="82"/>
      <c r="AJ70" s="82"/>
    </row>
    <row r="71" spans="3:36" ht="33.950000000000003" customHeight="1" x14ac:dyDescent="0.3">
      <c r="C71" s="101"/>
      <c r="D71" s="74"/>
      <c r="E71" s="75" t="str">
        <f>IF(tblTrainingLog3[[#This Row],[PCSP (formerly known as ISP)]],tblTrainingLog3[[#This Row],[PCSP (formerly known as ISP)]]+'Plan List'!D$7,"")</f>
        <v/>
      </c>
      <c r="F71" s="80"/>
      <c r="G71" s="75" t="str">
        <f>IF(tblTrainingLog3[[#This Row],[IISP]],tblTrainingLog3[[#This Row],[IISP]]+'Plan List'!D$9,"")</f>
        <v/>
      </c>
      <c r="H71" s="80"/>
      <c r="I71" s="75" t="str">
        <f>IF(tblTrainingLog3[[#This Row],[IISP Summary of goal progress]],tblTrainingLog3[[#This Row],[IISP Summary of goal progress]]+'Plan List'!D$10,"")</f>
        <v/>
      </c>
      <c r="J71" s="81"/>
      <c r="K71" s="75" t="str">
        <f>IF(tblTrainingLog3[[#This Row],[IFP - Indivdual Financial Plan]],tblTrainingLog3[[#This Row],[IFP - Indivdual Financial Plan]]+'Plan List'!D$8,"")</f>
        <v/>
      </c>
      <c r="L71" s="76"/>
      <c r="M71" s="80"/>
      <c r="N71" s="81"/>
      <c r="O71" s="81"/>
      <c r="P71" s="81"/>
      <c r="Q71" s="81"/>
      <c r="R71" s="75" t="str">
        <f>IF(tblTrainingLog3[[#This Row],[Medical Device with known safety risk]],tblTrainingLog3[[#This Row],[Medical Device with known safety risk]]+'Plan List'!D$31,"")</f>
        <v/>
      </c>
      <c r="S71" s="83"/>
      <c r="T71" s="83"/>
      <c r="U71" s="75" t="str">
        <f>IF(tblTrainingLog3[[#This Row],[PBSP - Postitve Behavior Support Plan]],tblTrainingLog3[[#This Row],[PBSP - Postitve Behavior Support Plan]]+'Plan List'!D$13,"")</f>
        <v/>
      </c>
      <c r="V71" s="83"/>
      <c r="W71" s="83"/>
      <c r="X71" s="75" t="str">
        <f>IF(tblTrainingLog3[[#This Row],[Exception to Policy (ETP) request &amp; consent for use of Restrictive Procedures]],tblTrainingLog3[[#This Row],[Exception to Policy (ETP) request &amp; consent for use of Restrictive Procedures]]+'Plan List'!D$17,"")</f>
        <v/>
      </c>
      <c r="Y71" s="83"/>
      <c r="Z71" s="75" t="str">
        <f>IF(tblTrainingLog3[[#This Row],[Data monitoring for PBSP WITHOUT Restrictive Procedures ]],tblTrainingLog3[[#This Row],[Data monitoring for PBSP WITHOUT Restrictive Procedures ]]+'Plan List'!D$16,"")</f>
        <v/>
      </c>
      <c r="AA71" s="83"/>
      <c r="AB71" s="75" t="str">
        <f>IF(tblTrainingLog3[[#This Row],[Data monitoring for PBSP when Restrictive Procedures in place]],tblTrainingLog3[[#This Row],[Data monitoring for PBSP when Restrictive Procedures in place]]+'Plan List'!D$15,"")</f>
        <v/>
      </c>
      <c r="AC71" s="83"/>
      <c r="AD71" s="84"/>
      <c r="AE71" s="84"/>
      <c r="AF71" s="84"/>
      <c r="AG71" s="75" t="str">
        <f>IF(tblTrainingLog3[[#This Row],[Nurse Delegation 90 day review documentation]],tblTrainingLog3[[#This Row],[Nurse Delegation 90 day review documentation]]+'Plan List'!D$22,"")</f>
        <v/>
      </c>
      <c r="AH71" s="85"/>
      <c r="AI71" s="82"/>
      <c r="AJ71" s="82"/>
    </row>
    <row r="72" spans="3:36" ht="33.950000000000003" customHeight="1" x14ac:dyDescent="0.3">
      <c r="C72" s="101"/>
      <c r="D72" s="74"/>
      <c r="E72" s="75" t="str">
        <f>IF(tblTrainingLog3[[#This Row],[PCSP (formerly known as ISP)]],tblTrainingLog3[[#This Row],[PCSP (formerly known as ISP)]]+'Plan List'!D$7,"")</f>
        <v/>
      </c>
      <c r="F72" s="80"/>
      <c r="G72" s="75" t="str">
        <f>IF(tblTrainingLog3[[#This Row],[IISP]],tblTrainingLog3[[#This Row],[IISP]]+'Plan List'!D$9,"")</f>
        <v/>
      </c>
      <c r="H72" s="80"/>
      <c r="I72" s="75" t="str">
        <f>IF(tblTrainingLog3[[#This Row],[IISP Summary of goal progress]],tblTrainingLog3[[#This Row],[IISP Summary of goal progress]]+'Plan List'!D$10,"")</f>
        <v/>
      </c>
      <c r="J72" s="81"/>
      <c r="K72" s="75" t="str">
        <f>IF(tblTrainingLog3[[#This Row],[IFP - Indivdual Financial Plan]],tblTrainingLog3[[#This Row],[IFP - Indivdual Financial Plan]]+'Plan List'!D$8,"")</f>
        <v/>
      </c>
      <c r="L72" s="76"/>
      <c r="M72" s="80"/>
      <c r="N72" s="81"/>
      <c r="O72" s="81"/>
      <c r="P72" s="81"/>
      <c r="Q72" s="81"/>
      <c r="R72" s="75" t="str">
        <f>IF(tblTrainingLog3[[#This Row],[Medical Device with known safety risk]],tblTrainingLog3[[#This Row],[Medical Device with known safety risk]]+'Plan List'!D$31,"")</f>
        <v/>
      </c>
      <c r="S72" s="83"/>
      <c r="T72" s="83"/>
      <c r="U72" s="75" t="str">
        <f>IF(tblTrainingLog3[[#This Row],[PBSP - Postitve Behavior Support Plan]],tblTrainingLog3[[#This Row],[PBSP - Postitve Behavior Support Plan]]+'Plan List'!D$13,"")</f>
        <v/>
      </c>
      <c r="V72" s="83"/>
      <c r="W72" s="83"/>
      <c r="X72" s="75" t="str">
        <f>IF(tblTrainingLog3[[#This Row],[Exception to Policy (ETP) request &amp; consent for use of Restrictive Procedures]],tblTrainingLog3[[#This Row],[Exception to Policy (ETP) request &amp; consent for use of Restrictive Procedures]]+'Plan List'!D$17,"")</f>
        <v/>
      </c>
      <c r="Y72" s="83"/>
      <c r="Z72" s="75" t="str">
        <f>IF(tblTrainingLog3[[#This Row],[Data monitoring for PBSP WITHOUT Restrictive Procedures ]],tblTrainingLog3[[#This Row],[Data monitoring for PBSP WITHOUT Restrictive Procedures ]]+'Plan List'!D$16,"")</f>
        <v/>
      </c>
      <c r="AA72" s="83"/>
      <c r="AB72" s="75" t="str">
        <f>IF(tblTrainingLog3[[#This Row],[Data monitoring for PBSP when Restrictive Procedures in place]],tblTrainingLog3[[#This Row],[Data monitoring for PBSP when Restrictive Procedures in place]]+'Plan List'!D$15,"")</f>
        <v/>
      </c>
      <c r="AC72" s="83"/>
      <c r="AD72" s="84"/>
      <c r="AE72" s="84"/>
      <c r="AF72" s="84"/>
      <c r="AG72" s="75" t="str">
        <f>IF(tblTrainingLog3[[#This Row],[Nurse Delegation 90 day review documentation]],tblTrainingLog3[[#This Row],[Nurse Delegation 90 day review documentation]]+'Plan List'!D$22,"")</f>
        <v/>
      </c>
      <c r="AH72" s="85"/>
      <c r="AI72" s="82"/>
      <c r="AJ72" s="82"/>
    </row>
    <row r="73" spans="3:36" ht="33.950000000000003" customHeight="1" x14ac:dyDescent="0.3">
      <c r="C73" s="101"/>
      <c r="D73" s="74"/>
      <c r="E73" s="75" t="str">
        <f>IF(tblTrainingLog3[[#This Row],[PCSP (formerly known as ISP)]],tblTrainingLog3[[#This Row],[PCSP (formerly known as ISP)]]+'Plan List'!D$7,"")</f>
        <v/>
      </c>
      <c r="F73" s="80"/>
      <c r="G73" s="75" t="str">
        <f>IF(tblTrainingLog3[[#This Row],[IISP]],tblTrainingLog3[[#This Row],[IISP]]+'Plan List'!D$9,"")</f>
        <v/>
      </c>
      <c r="H73" s="80"/>
      <c r="I73" s="75" t="str">
        <f>IF(tblTrainingLog3[[#This Row],[IISP Summary of goal progress]],tblTrainingLog3[[#This Row],[IISP Summary of goal progress]]+'Plan List'!D$10,"")</f>
        <v/>
      </c>
      <c r="J73" s="81"/>
      <c r="K73" s="75" t="str">
        <f>IF(tblTrainingLog3[[#This Row],[IFP - Indivdual Financial Plan]],tblTrainingLog3[[#This Row],[IFP - Indivdual Financial Plan]]+'Plan List'!D$8,"")</f>
        <v/>
      </c>
      <c r="L73" s="76"/>
      <c r="M73" s="80"/>
      <c r="N73" s="81"/>
      <c r="O73" s="81"/>
      <c r="P73" s="81"/>
      <c r="Q73" s="81"/>
      <c r="R73" s="75" t="str">
        <f>IF(tblTrainingLog3[[#This Row],[Medical Device with known safety risk]],tblTrainingLog3[[#This Row],[Medical Device with known safety risk]]+'Plan List'!D$31,"")</f>
        <v/>
      </c>
      <c r="S73" s="83"/>
      <c r="T73" s="83"/>
      <c r="U73" s="75" t="str">
        <f>IF(tblTrainingLog3[[#This Row],[PBSP - Postitve Behavior Support Plan]],tblTrainingLog3[[#This Row],[PBSP - Postitve Behavior Support Plan]]+'Plan List'!D$13,"")</f>
        <v/>
      </c>
      <c r="V73" s="83"/>
      <c r="W73" s="83"/>
      <c r="X73" s="75" t="str">
        <f>IF(tblTrainingLog3[[#This Row],[Exception to Policy (ETP) request &amp; consent for use of Restrictive Procedures]],tblTrainingLog3[[#This Row],[Exception to Policy (ETP) request &amp; consent for use of Restrictive Procedures]]+'Plan List'!D$17,"")</f>
        <v/>
      </c>
      <c r="Y73" s="83"/>
      <c r="Z73" s="75" t="str">
        <f>IF(tblTrainingLog3[[#This Row],[Data monitoring for PBSP WITHOUT Restrictive Procedures ]],tblTrainingLog3[[#This Row],[Data monitoring for PBSP WITHOUT Restrictive Procedures ]]+'Plan List'!D$16,"")</f>
        <v/>
      </c>
      <c r="AA73" s="83"/>
      <c r="AB73" s="75" t="str">
        <f>IF(tblTrainingLog3[[#This Row],[Data monitoring for PBSP when Restrictive Procedures in place]],tblTrainingLog3[[#This Row],[Data monitoring for PBSP when Restrictive Procedures in place]]+'Plan List'!D$15,"")</f>
        <v/>
      </c>
      <c r="AC73" s="83"/>
      <c r="AD73" s="84"/>
      <c r="AE73" s="84"/>
      <c r="AF73" s="84"/>
      <c r="AG73" s="75" t="str">
        <f>IF(tblTrainingLog3[[#This Row],[Nurse Delegation 90 day review documentation]],tblTrainingLog3[[#This Row],[Nurse Delegation 90 day review documentation]]+'Plan List'!D$22,"")</f>
        <v/>
      </c>
      <c r="AH73" s="85"/>
      <c r="AI73" s="82"/>
      <c r="AJ73" s="82"/>
    </row>
    <row r="74" spans="3:36" ht="33.950000000000003" customHeight="1" x14ac:dyDescent="0.3">
      <c r="C74" s="101"/>
      <c r="D74" s="74"/>
      <c r="E74" s="75" t="str">
        <f>IF(tblTrainingLog3[[#This Row],[PCSP (formerly known as ISP)]],tblTrainingLog3[[#This Row],[PCSP (formerly known as ISP)]]+'Plan List'!D$7,"")</f>
        <v/>
      </c>
      <c r="F74" s="80"/>
      <c r="G74" s="75" t="str">
        <f>IF(tblTrainingLog3[[#This Row],[IISP]],tblTrainingLog3[[#This Row],[IISP]]+'Plan List'!D$9,"")</f>
        <v/>
      </c>
      <c r="H74" s="80"/>
      <c r="I74" s="75" t="str">
        <f>IF(tblTrainingLog3[[#This Row],[IISP Summary of goal progress]],tblTrainingLog3[[#This Row],[IISP Summary of goal progress]]+'Plan List'!D$10,"")</f>
        <v/>
      </c>
      <c r="J74" s="81"/>
      <c r="K74" s="75" t="str">
        <f>IF(tblTrainingLog3[[#This Row],[IFP - Indivdual Financial Plan]],tblTrainingLog3[[#This Row],[IFP - Indivdual Financial Plan]]+'Plan List'!D$8,"")</f>
        <v/>
      </c>
      <c r="L74" s="76"/>
      <c r="M74" s="80"/>
      <c r="N74" s="81"/>
      <c r="O74" s="81"/>
      <c r="P74" s="81"/>
      <c r="Q74" s="81"/>
      <c r="R74" s="75" t="str">
        <f>IF(tblTrainingLog3[[#This Row],[Medical Device with known safety risk]],tblTrainingLog3[[#This Row],[Medical Device with known safety risk]]+'Plan List'!D$31,"")</f>
        <v/>
      </c>
      <c r="S74" s="83"/>
      <c r="T74" s="83"/>
      <c r="U74" s="75" t="str">
        <f>IF(tblTrainingLog3[[#This Row],[PBSP - Postitve Behavior Support Plan]],tblTrainingLog3[[#This Row],[PBSP - Postitve Behavior Support Plan]]+'Plan List'!D$13,"")</f>
        <v/>
      </c>
      <c r="V74" s="83"/>
      <c r="W74" s="83"/>
      <c r="X74" s="75" t="str">
        <f>IF(tblTrainingLog3[[#This Row],[Exception to Policy (ETP) request &amp; consent for use of Restrictive Procedures]],tblTrainingLog3[[#This Row],[Exception to Policy (ETP) request &amp; consent for use of Restrictive Procedures]]+'Plan List'!D$17,"")</f>
        <v/>
      </c>
      <c r="Y74" s="83"/>
      <c r="Z74" s="75" t="str">
        <f>IF(tblTrainingLog3[[#This Row],[Data monitoring for PBSP WITHOUT Restrictive Procedures ]],tblTrainingLog3[[#This Row],[Data monitoring for PBSP WITHOUT Restrictive Procedures ]]+'Plan List'!D$16,"")</f>
        <v/>
      </c>
      <c r="AA74" s="83"/>
      <c r="AB74" s="75" t="str">
        <f>IF(tblTrainingLog3[[#This Row],[Data monitoring for PBSP when Restrictive Procedures in place]],tblTrainingLog3[[#This Row],[Data monitoring for PBSP when Restrictive Procedures in place]]+'Plan List'!D$15,"")</f>
        <v/>
      </c>
      <c r="AC74" s="83"/>
      <c r="AD74" s="84"/>
      <c r="AE74" s="84"/>
      <c r="AF74" s="84"/>
      <c r="AG74" s="75" t="str">
        <f>IF(tblTrainingLog3[[#This Row],[Nurse Delegation 90 day review documentation]],tblTrainingLog3[[#This Row],[Nurse Delegation 90 day review documentation]]+'Plan List'!D$22,"")</f>
        <v/>
      </c>
      <c r="AH74" s="85"/>
      <c r="AI74" s="82"/>
      <c r="AJ74" s="82"/>
    </row>
    <row r="75" spans="3:36" ht="33.950000000000003" customHeight="1" x14ac:dyDescent="0.3">
      <c r="C75" s="101"/>
      <c r="D75" s="74"/>
      <c r="E75" s="75" t="str">
        <f>IF(tblTrainingLog3[[#This Row],[PCSP (formerly known as ISP)]],tblTrainingLog3[[#This Row],[PCSP (formerly known as ISP)]]+'Plan List'!D$7,"")</f>
        <v/>
      </c>
      <c r="F75" s="80"/>
      <c r="G75" s="75" t="str">
        <f>IF(tblTrainingLog3[[#This Row],[IISP]],tblTrainingLog3[[#This Row],[IISP]]+'Plan List'!D$9,"")</f>
        <v/>
      </c>
      <c r="H75" s="80"/>
      <c r="I75" s="75" t="str">
        <f>IF(tblTrainingLog3[[#This Row],[IISP Summary of goal progress]],tblTrainingLog3[[#This Row],[IISP Summary of goal progress]]+'Plan List'!D$10,"")</f>
        <v/>
      </c>
      <c r="J75" s="81"/>
      <c r="K75" s="75" t="str">
        <f>IF(tblTrainingLog3[[#This Row],[IFP - Indivdual Financial Plan]],tblTrainingLog3[[#This Row],[IFP - Indivdual Financial Plan]]+'Plan List'!D$8,"")</f>
        <v/>
      </c>
      <c r="L75" s="76"/>
      <c r="M75" s="80"/>
      <c r="N75" s="81"/>
      <c r="O75" s="81"/>
      <c r="P75" s="81"/>
      <c r="Q75" s="81"/>
      <c r="R75" s="75" t="str">
        <f>IF(tblTrainingLog3[[#This Row],[Medical Device with known safety risk]],tblTrainingLog3[[#This Row],[Medical Device with known safety risk]]+'Plan List'!D$31,"")</f>
        <v/>
      </c>
      <c r="S75" s="83"/>
      <c r="T75" s="83"/>
      <c r="U75" s="75" t="str">
        <f>IF(tblTrainingLog3[[#This Row],[PBSP - Postitve Behavior Support Plan]],tblTrainingLog3[[#This Row],[PBSP - Postitve Behavior Support Plan]]+'Plan List'!D$13,"")</f>
        <v/>
      </c>
      <c r="V75" s="83"/>
      <c r="W75" s="83"/>
      <c r="X75" s="75" t="str">
        <f>IF(tblTrainingLog3[[#This Row],[Exception to Policy (ETP) request &amp; consent for use of Restrictive Procedures]],tblTrainingLog3[[#This Row],[Exception to Policy (ETP) request &amp; consent for use of Restrictive Procedures]]+'Plan List'!D$17,"")</f>
        <v/>
      </c>
      <c r="Y75" s="83"/>
      <c r="Z75" s="75" t="str">
        <f>IF(tblTrainingLog3[[#This Row],[Data monitoring for PBSP WITHOUT Restrictive Procedures ]],tblTrainingLog3[[#This Row],[Data monitoring for PBSP WITHOUT Restrictive Procedures ]]+'Plan List'!D$16,"")</f>
        <v/>
      </c>
      <c r="AA75" s="83"/>
      <c r="AB75" s="75" t="str">
        <f>IF(tblTrainingLog3[[#This Row],[Data monitoring for PBSP when Restrictive Procedures in place]],tblTrainingLog3[[#This Row],[Data monitoring for PBSP when Restrictive Procedures in place]]+'Plan List'!D$15,"")</f>
        <v/>
      </c>
      <c r="AC75" s="83"/>
      <c r="AD75" s="84"/>
      <c r="AE75" s="84"/>
      <c r="AF75" s="84"/>
      <c r="AG75" s="75" t="str">
        <f>IF(tblTrainingLog3[[#This Row],[Nurse Delegation 90 day review documentation]],tblTrainingLog3[[#This Row],[Nurse Delegation 90 day review documentation]]+'Plan List'!D$22,"")</f>
        <v/>
      </c>
      <c r="AH75" s="85"/>
      <c r="AI75" s="82"/>
      <c r="AJ75" s="82"/>
    </row>
    <row r="76" spans="3:36" ht="33.950000000000003" customHeight="1" x14ac:dyDescent="0.3">
      <c r="C76" s="101"/>
      <c r="D76" s="74"/>
      <c r="E76" s="75" t="str">
        <f>IF(tblTrainingLog3[[#This Row],[PCSP (formerly known as ISP)]],tblTrainingLog3[[#This Row],[PCSP (formerly known as ISP)]]+'Plan List'!D$7,"")</f>
        <v/>
      </c>
      <c r="F76" s="80"/>
      <c r="G76" s="75" t="str">
        <f>IF(tblTrainingLog3[[#This Row],[IISP]],tblTrainingLog3[[#This Row],[IISP]]+'Plan List'!D$9,"")</f>
        <v/>
      </c>
      <c r="H76" s="80"/>
      <c r="I76" s="75" t="str">
        <f>IF(tblTrainingLog3[[#This Row],[IISP Summary of goal progress]],tblTrainingLog3[[#This Row],[IISP Summary of goal progress]]+'Plan List'!D$10,"")</f>
        <v/>
      </c>
      <c r="J76" s="81"/>
      <c r="K76" s="75" t="str">
        <f>IF(tblTrainingLog3[[#This Row],[IFP - Indivdual Financial Plan]],tblTrainingLog3[[#This Row],[IFP - Indivdual Financial Plan]]+'Plan List'!D$8,"")</f>
        <v/>
      </c>
      <c r="L76" s="76"/>
      <c r="M76" s="80"/>
      <c r="N76" s="81"/>
      <c r="O76" s="81"/>
      <c r="P76" s="81"/>
      <c r="Q76" s="81"/>
      <c r="R76" s="75" t="str">
        <f>IF(tblTrainingLog3[[#This Row],[Medical Device with known safety risk]],tblTrainingLog3[[#This Row],[Medical Device with known safety risk]]+'Plan List'!D$31,"")</f>
        <v/>
      </c>
      <c r="S76" s="83"/>
      <c r="T76" s="83"/>
      <c r="U76" s="75" t="str">
        <f>IF(tblTrainingLog3[[#This Row],[PBSP - Postitve Behavior Support Plan]],tblTrainingLog3[[#This Row],[PBSP - Postitve Behavior Support Plan]]+'Plan List'!D$13,"")</f>
        <v/>
      </c>
      <c r="V76" s="83"/>
      <c r="W76" s="83"/>
      <c r="X76" s="75" t="str">
        <f>IF(tblTrainingLog3[[#This Row],[Exception to Policy (ETP) request &amp; consent for use of Restrictive Procedures]],tblTrainingLog3[[#This Row],[Exception to Policy (ETP) request &amp; consent for use of Restrictive Procedures]]+'Plan List'!D$17,"")</f>
        <v/>
      </c>
      <c r="Y76" s="83"/>
      <c r="Z76" s="75" t="str">
        <f>IF(tblTrainingLog3[[#This Row],[Data monitoring for PBSP WITHOUT Restrictive Procedures ]],tblTrainingLog3[[#This Row],[Data monitoring for PBSP WITHOUT Restrictive Procedures ]]+'Plan List'!D$16,"")</f>
        <v/>
      </c>
      <c r="AA76" s="83"/>
      <c r="AB76" s="75" t="str">
        <f>IF(tblTrainingLog3[[#This Row],[Data monitoring for PBSP when Restrictive Procedures in place]],tblTrainingLog3[[#This Row],[Data monitoring for PBSP when Restrictive Procedures in place]]+'Plan List'!D$15,"")</f>
        <v/>
      </c>
      <c r="AC76" s="83"/>
      <c r="AD76" s="84"/>
      <c r="AE76" s="84"/>
      <c r="AF76" s="84"/>
      <c r="AG76" s="75" t="str">
        <f>IF(tblTrainingLog3[[#This Row],[Nurse Delegation 90 day review documentation]],tblTrainingLog3[[#This Row],[Nurse Delegation 90 day review documentation]]+'Plan List'!D$22,"")</f>
        <v/>
      </c>
      <c r="AH76" s="85"/>
      <c r="AI76" s="82"/>
      <c r="AJ76" s="82"/>
    </row>
    <row r="77" spans="3:36" ht="33.950000000000003" customHeight="1" x14ac:dyDescent="0.3">
      <c r="C77" s="101"/>
      <c r="D77" s="74"/>
      <c r="E77" s="75" t="str">
        <f>IF(tblTrainingLog3[[#This Row],[PCSP (formerly known as ISP)]],tblTrainingLog3[[#This Row],[PCSP (formerly known as ISP)]]+'Plan List'!D$7,"")</f>
        <v/>
      </c>
      <c r="F77" s="80"/>
      <c r="G77" s="75" t="str">
        <f>IF(tblTrainingLog3[[#This Row],[IISP]],tblTrainingLog3[[#This Row],[IISP]]+'Plan List'!D$9,"")</f>
        <v/>
      </c>
      <c r="H77" s="80"/>
      <c r="I77" s="75" t="str">
        <f>IF(tblTrainingLog3[[#This Row],[IISP Summary of goal progress]],tblTrainingLog3[[#This Row],[IISP Summary of goal progress]]+'Plan List'!D$10,"")</f>
        <v/>
      </c>
      <c r="J77" s="81"/>
      <c r="K77" s="75" t="str">
        <f>IF(tblTrainingLog3[[#This Row],[IFP - Indivdual Financial Plan]],tblTrainingLog3[[#This Row],[IFP - Indivdual Financial Plan]]+'Plan List'!D$8,"")</f>
        <v/>
      </c>
      <c r="L77" s="76"/>
      <c r="M77" s="80"/>
      <c r="N77" s="81"/>
      <c r="O77" s="81"/>
      <c r="P77" s="81"/>
      <c r="Q77" s="81"/>
      <c r="R77" s="75" t="str">
        <f>IF(tblTrainingLog3[[#This Row],[Medical Device with known safety risk]],tblTrainingLog3[[#This Row],[Medical Device with known safety risk]]+'Plan List'!D$31,"")</f>
        <v/>
      </c>
      <c r="S77" s="83"/>
      <c r="T77" s="83"/>
      <c r="U77" s="75" t="str">
        <f>IF(tblTrainingLog3[[#This Row],[PBSP - Postitve Behavior Support Plan]],tblTrainingLog3[[#This Row],[PBSP - Postitve Behavior Support Plan]]+'Plan List'!D$13,"")</f>
        <v/>
      </c>
      <c r="V77" s="83"/>
      <c r="W77" s="83"/>
      <c r="X77" s="75" t="str">
        <f>IF(tblTrainingLog3[[#This Row],[Exception to Policy (ETP) request &amp; consent for use of Restrictive Procedures]],tblTrainingLog3[[#This Row],[Exception to Policy (ETP) request &amp; consent for use of Restrictive Procedures]]+'Plan List'!D$17,"")</f>
        <v/>
      </c>
      <c r="Y77" s="83"/>
      <c r="Z77" s="75" t="str">
        <f>IF(tblTrainingLog3[[#This Row],[Data monitoring for PBSP WITHOUT Restrictive Procedures ]],tblTrainingLog3[[#This Row],[Data monitoring for PBSP WITHOUT Restrictive Procedures ]]+'Plan List'!D$16,"")</f>
        <v/>
      </c>
      <c r="AA77" s="83"/>
      <c r="AB77" s="75" t="str">
        <f>IF(tblTrainingLog3[[#This Row],[Data monitoring for PBSP when Restrictive Procedures in place]],tblTrainingLog3[[#This Row],[Data monitoring for PBSP when Restrictive Procedures in place]]+'Plan List'!D$15,"")</f>
        <v/>
      </c>
      <c r="AC77" s="83"/>
      <c r="AD77" s="84"/>
      <c r="AE77" s="84"/>
      <c r="AF77" s="84"/>
      <c r="AG77" s="75" t="str">
        <f>IF(tblTrainingLog3[[#This Row],[Nurse Delegation 90 day review documentation]],tblTrainingLog3[[#This Row],[Nurse Delegation 90 day review documentation]]+'Plan List'!D$22,"")</f>
        <v/>
      </c>
      <c r="AH77" s="85"/>
      <c r="AI77" s="82"/>
      <c r="AJ77" s="82"/>
    </row>
    <row r="78" spans="3:36" ht="33.950000000000003" customHeight="1" x14ac:dyDescent="0.3">
      <c r="C78" s="101"/>
      <c r="D78" s="74"/>
      <c r="E78" s="75" t="str">
        <f>IF(tblTrainingLog3[[#This Row],[PCSP (formerly known as ISP)]],tblTrainingLog3[[#This Row],[PCSP (formerly known as ISP)]]+'Plan List'!D$7,"")</f>
        <v/>
      </c>
      <c r="F78" s="80"/>
      <c r="G78" s="75" t="str">
        <f>IF(tblTrainingLog3[[#This Row],[IISP]],tblTrainingLog3[[#This Row],[IISP]]+'Plan List'!D$9,"")</f>
        <v/>
      </c>
      <c r="H78" s="80"/>
      <c r="I78" s="75" t="str">
        <f>IF(tblTrainingLog3[[#This Row],[IISP Summary of goal progress]],tblTrainingLog3[[#This Row],[IISP Summary of goal progress]]+'Plan List'!D$10,"")</f>
        <v/>
      </c>
      <c r="J78" s="81"/>
      <c r="K78" s="75" t="str">
        <f>IF(tblTrainingLog3[[#This Row],[IFP - Indivdual Financial Plan]],tblTrainingLog3[[#This Row],[IFP - Indivdual Financial Plan]]+'Plan List'!D$8,"")</f>
        <v/>
      </c>
      <c r="L78" s="76"/>
      <c r="M78" s="80"/>
      <c r="N78" s="81"/>
      <c r="O78" s="81"/>
      <c r="P78" s="81"/>
      <c r="Q78" s="81"/>
      <c r="R78" s="75" t="str">
        <f>IF(tblTrainingLog3[[#This Row],[Medical Device with known safety risk]],tblTrainingLog3[[#This Row],[Medical Device with known safety risk]]+'Plan List'!D$31,"")</f>
        <v/>
      </c>
      <c r="S78" s="83"/>
      <c r="T78" s="83"/>
      <c r="U78" s="75" t="str">
        <f>IF(tblTrainingLog3[[#This Row],[PBSP - Postitve Behavior Support Plan]],tblTrainingLog3[[#This Row],[PBSP - Postitve Behavior Support Plan]]+'Plan List'!D$13,"")</f>
        <v/>
      </c>
      <c r="V78" s="83"/>
      <c r="W78" s="83"/>
      <c r="X78" s="75" t="str">
        <f>IF(tblTrainingLog3[[#This Row],[Exception to Policy (ETP) request &amp; consent for use of Restrictive Procedures]],tblTrainingLog3[[#This Row],[Exception to Policy (ETP) request &amp; consent for use of Restrictive Procedures]]+'Plan List'!D$17,"")</f>
        <v/>
      </c>
      <c r="Y78" s="83"/>
      <c r="Z78" s="75" t="str">
        <f>IF(tblTrainingLog3[[#This Row],[Data monitoring for PBSP WITHOUT Restrictive Procedures ]],tblTrainingLog3[[#This Row],[Data monitoring for PBSP WITHOUT Restrictive Procedures ]]+'Plan List'!D$16,"")</f>
        <v/>
      </c>
      <c r="AA78" s="83"/>
      <c r="AB78" s="75" t="str">
        <f>IF(tblTrainingLog3[[#This Row],[Data monitoring for PBSP when Restrictive Procedures in place]],tblTrainingLog3[[#This Row],[Data monitoring for PBSP when Restrictive Procedures in place]]+'Plan List'!D$15,"")</f>
        <v/>
      </c>
      <c r="AC78" s="83"/>
      <c r="AD78" s="84"/>
      <c r="AE78" s="84"/>
      <c r="AF78" s="84"/>
      <c r="AG78" s="75" t="str">
        <f>IF(tblTrainingLog3[[#This Row],[Nurse Delegation 90 day review documentation]],tblTrainingLog3[[#This Row],[Nurse Delegation 90 day review documentation]]+'Plan List'!D$22,"")</f>
        <v/>
      </c>
      <c r="AH78" s="85"/>
      <c r="AI78" s="82"/>
      <c r="AJ78" s="82"/>
    </row>
    <row r="79" spans="3:36" ht="33.950000000000003" customHeight="1" x14ac:dyDescent="0.3">
      <c r="C79" s="101"/>
      <c r="D79" s="74"/>
      <c r="E79" s="75" t="str">
        <f>IF(tblTrainingLog3[[#This Row],[PCSP (formerly known as ISP)]],tblTrainingLog3[[#This Row],[PCSP (formerly known as ISP)]]+'Plan List'!D$7,"")</f>
        <v/>
      </c>
      <c r="F79" s="80"/>
      <c r="G79" s="75" t="str">
        <f>IF(tblTrainingLog3[[#This Row],[IISP]],tblTrainingLog3[[#This Row],[IISP]]+'Plan List'!D$9,"")</f>
        <v/>
      </c>
      <c r="H79" s="80"/>
      <c r="I79" s="75" t="str">
        <f>IF(tblTrainingLog3[[#This Row],[IISP Summary of goal progress]],tblTrainingLog3[[#This Row],[IISP Summary of goal progress]]+'Plan List'!D$10,"")</f>
        <v/>
      </c>
      <c r="J79" s="81"/>
      <c r="K79" s="75" t="str">
        <f>IF(tblTrainingLog3[[#This Row],[IFP - Indivdual Financial Plan]],tblTrainingLog3[[#This Row],[IFP - Indivdual Financial Plan]]+'Plan List'!D$8,"")</f>
        <v/>
      </c>
      <c r="L79" s="76"/>
      <c r="M79" s="80"/>
      <c r="N79" s="81"/>
      <c r="O79" s="81"/>
      <c r="P79" s="81"/>
      <c r="Q79" s="81"/>
      <c r="R79" s="75" t="str">
        <f>IF(tblTrainingLog3[[#This Row],[Medical Device with known safety risk]],tblTrainingLog3[[#This Row],[Medical Device with known safety risk]]+'Plan List'!D$31,"")</f>
        <v/>
      </c>
      <c r="S79" s="83"/>
      <c r="T79" s="83"/>
      <c r="U79" s="75" t="str">
        <f>IF(tblTrainingLog3[[#This Row],[PBSP - Postitve Behavior Support Plan]],tblTrainingLog3[[#This Row],[PBSP - Postitve Behavior Support Plan]]+'Plan List'!D$13,"")</f>
        <v/>
      </c>
      <c r="V79" s="83"/>
      <c r="W79" s="83"/>
      <c r="X79" s="75" t="str">
        <f>IF(tblTrainingLog3[[#This Row],[Exception to Policy (ETP) request &amp; consent for use of Restrictive Procedures]],tblTrainingLog3[[#This Row],[Exception to Policy (ETP) request &amp; consent for use of Restrictive Procedures]]+'Plan List'!D$17,"")</f>
        <v/>
      </c>
      <c r="Y79" s="83"/>
      <c r="Z79" s="75" t="str">
        <f>IF(tblTrainingLog3[[#This Row],[Data monitoring for PBSP WITHOUT Restrictive Procedures ]],tblTrainingLog3[[#This Row],[Data monitoring for PBSP WITHOUT Restrictive Procedures ]]+'Plan List'!D$16,"")</f>
        <v/>
      </c>
      <c r="AA79" s="83"/>
      <c r="AB79" s="75" t="str">
        <f>IF(tblTrainingLog3[[#This Row],[Data monitoring for PBSP when Restrictive Procedures in place]],tblTrainingLog3[[#This Row],[Data monitoring for PBSP when Restrictive Procedures in place]]+'Plan List'!D$15,"")</f>
        <v/>
      </c>
      <c r="AC79" s="83"/>
      <c r="AD79" s="84"/>
      <c r="AE79" s="84"/>
      <c r="AF79" s="84"/>
      <c r="AG79" s="75" t="str">
        <f>IF(tblTrainingLog3[[#This Row],[Nurse Delegation 90 day review documentation]],tblTrainingLog3[[#This Row],[Nurse Delegation 90 day review documentation]]+'Plan List'!D$22,"")</f>
        <v/>
      </c>
      <c r="AH79" s="85"/>
      <c r="AI79" s="82"/>
      <c r="AJ79" s="82"/>
    </row>
  </sheetData>
  <mergeCells count="5">
    <mergeCell ref="D4:R4"/>
    <mergeCell ref="S4:AC4"/>
    <mergeCell ref="AD4:AG4"/>
    <mergeCell ref="AH4:AJ4"/>
    <mergeCell ref="C1:N3"/>
  </mergeCells>
  <conditionalFormatting sqref="E6:E1000 G6:G1000 I6:I1000 K6:K1000 R6:R1000 U6:U1000 X6:X1000 Z6:Z1000 AB6:AB1000 AG6:AG1000">
    <cfRule type="cellIs" dxfId="38" priority="1" stopIfTrue="1" operator="lessThan">
      <formula>NOW()</formula>
    </cfRule>
    <cfRule type="cellIs" dxfId="37" priority="2" operator="lessThan">
      <formula>NOW()+60</formula>
    </cfRule>
  </conditionalFormatting>
  <dataValidations count="1">
    <dataValidation type="list" allowBlank="1" showInputMessage="1" showErrorMessage="1" sqref="L6:L79">
      <formula1>$AK$1:$AK$3</formula1>
    </dataValidation>
  </dataValidations>
  <printOptions horizontalCentered="1"/>
  <pageMargins left="0.25" right="0.25" top="0.75" bottom="0.75" header="0.3" footer="0.3"/>
  <pageSetup scale="92" fitToHeight="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autoPageBreaks="0" fitToPage="1"/>
  </sheetPr>
  <dimension ref="A1:AR79"/>
  <sheetViews>
    <sheetView showGridLines="0" zoomScale="80" zoomScaleNormal="80" zoomScaleSheetLayoutView="160" workbookViewId="0">
      <selection activeCell="N1" sqref="N1:N1048576"/>
    </sheetView>
  </sheetViews>
  <sheetFormatPr defaultColWidth="9" defaultRowHeight="18" customHeight="1" x14ac:dyDescent="0.3"/>
  <cols>
    <col min="1" max="1" width="7.7109375" style="48" customWidth="1"/>
    <col min="2" max="2" width="3" style="19" customWidth="1"/>
    <col min="3" max="3" width="42" style="61" customWidth="1"/>
    <col min="4" max="4" width="12.7109375" style="64" customWidth="1"/>
    <col min="5" max="5" width="12.7109375" style="24" customWidth="1"/>
    <col min="6" max="6" width="12.7109375" style="64" customWidth="1"/>
    <col min="7" max="7" width="12.7109375" style="24" customWidth="1"/>
    <col min="8" max="8" width="12.7109375" style="64" customWidth="1"/>
    <col min="9" max="9" width="12.7109375" style="24" customWidth="1"/>
    <col min="10" max="10" width="12.7109375" style="68" customWidth="1"/>
    <col min="11" max="11" width="12.7109375" style="67" customWidth="1"/>
    <col min="12" max="12" width="14.7109375" style="113" customWidth="1"/>
    <col min="13" max="13" width="12.7109375" style="66" customWidth="1"/>
    <col min="14" max="17" width="12.7109375" style="68" customWidth="1"/>
    <col min="18" max="18" width="12.7109375" style="19" customWidth="1"/>
    <col min="19" max="19" width="12.7109375" style="70" customWidth="1"/>
    <col min="20" max="20" width="12.7109375" style="19" customWidth="1"/>
    <col min="21" max="21" width="14" style="70" customWidth="1"/>
    <col min="22" max="25" width="12.7109375" style="70" customWidth="1"/>
    <col min="26" max="27" width="12.7109375" style="69" customWidth="1"/>
    <col min="28" max="28" width="12.7109375" style="19" customWidth="1"/>
    <col min="29" max="30" width="12.7109375" style="69" customWidth="1"/>
    <col min="31" max="31" width="12.7109375" style="19" customWidth="1"/>
    <col min="32" max="32" width="12.7109375" style="69" customWidth="1"/>
    <col min="33" max="33" width="12.7109375" style="19" customWidth="1"/>
    <col min="34" max="34" width="12.7109375" style="69" customWidth="1"/>
    <col min="35" max="35" width="12.7109375" style="19" customWidth="1"/>
    <col min="36" max="36" width="12.7109375" style="69" customWidth="1"/>
    <col min="37" max="39" width="12.7109375" style="70" customWidth="1"/>
    <col min="40" max="40" width="12.7109375" style="19" customWidth="1"/>
    <col min="41" max="41" width="12.7109375" style="71" customWidth="1"/>
    <col min="42" max="43" width="12.7109375" style="19" customWidth="1"/>
    <col min="44" max="16384" width="9" style="19"/>
  </cols>
  <sheetData>
    <row r="1" spans="1:44" ht="14.25" x14ac:dyDescent="0.3">
      <c r="B1" s="35">
        <f ca="1">NOW()</f>
        <v>43873.362787847225</v>
      </c>
      <c r="C1" s="73"/>
      <c r="D1" s="65"/>
      <c r="E1" s="65"/>
      <c r="F1" s="65"/>
      <c r="G1" s="65"/>
      <c r="H1" s="65"/>
      <c r="I1" s="65"/>
      <c r="J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3" t="s">
        <v>221</v>
      </c>
    </row>
    <row r="2" spans="1:44" ht="9" customHeight="1" x14ac:dyDescent="0.3">
      <c r="B2" s="45">
        <v>25204</v>
      </c>
      <c r="C2" s="73"/>
      <c r="D2" s="65"/>
      <c r="E2" s="65"/>
      <c r="F2" s="65"/>
      <c r="G2" s="65"/>
      <c r="H2" s="65"/>
      <c r="I2" s="65"/>
      <c r="J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3" t="s">
        <v>222</v>
      </c>
    </row>
    <row r="3" spans="1:44" ht="50.25" customHeight="1" thickBot="1" x14ac:dyDescent="0.35">
      <c r="B3" s="62"/>
      <c r="C3" s="197" t="s">
        <v>207</v>
      </c>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67"/>
      <c r="AH3" s="67"/>
      <c r="AI3" s="67"/>
      <c r="AJ3" s="67"/>
      <c r="AK3" s="67"/>
      <c r="AL3" s="67"/>
      <c r="AM3" s="67"/>
      <c r="AN3" s="67"/>
      <c r="AO3" s="67"/>
      <c r="AP3" s="67"/>
      <c r="AQ3" s="67"/>
      <c r="AR3" s="63" t="s">
        <v>223</v>
      </c>
    </row>
    <row r="4" spans="1:44" ht="18" customHeight="1" thickBot="1" x14ac:dyDescent="0.35">
      <c r="C4" s="73"/>
      <c r="D4" s="184" t="s">
        <v>193</v>
      </c>
      <c r="E4" s="185"/>
      <c r="F4" s="185"/>
      <c r="G4" s="185"/>
      <c r="H4" s="185"/>
      <c r="I4" s="185"/>
      <c r="J4" s="185"/>
      <c r="K4" s="185"/>
      <c r="L4" s="185"/>
      <c r="M4" s="185"/>
      <c r="N4" s="185"/>
      <c r="O4" s="185"/>
      <c r="P4" s="185"/>
      <c r="Q4" s="185"/>
      <c r="R4" s="186"/>
      <c r="S4" s="190" t="s">
        <v>211</v>
      </c>
      <c r="T4" s="191"/>
      <c r="U4" s="191"/>
      <c r="V4" s="191"/>
      <c r="W4" s="191"/>
      <c r="X4" s="191"/>
      <c r="Y4" s="192"/>
      <c r="Z4" s="198" t="s">
        <v>194</v>
      </c>
      <c r="AA4" s="199"/>
      <c r="AB4" s="199"/>
      <c r="AC4" s="199"/>
      <c r="AD4" s="199"/>
      <c r="AE4" s="199"/>
      <c r="AF4" s="199"/>
      <c r="AG4" s="199"/>
      <c r="AH4" s="199"/>
      <c r="AI4" s="199"/>
      <c r="AJ4" s="200"/>
      <c r="AK4" s="201" t="s">
        <v>195</v>
      </c>
      <c r="AL4" s="202"/>
      <c r="AM4" s="202"/>
      <c r="AN4" s="203"/>
      <c r="AO4" s="204" t="s">
        <v>196</v>
      </c>
      <c r="AP4" s="205"/>
      <c r="AQ4" s="206"/>
    </row>
    <row r="5" spans="1:44" s="92" customFormat="1" ht="129.75" customHeight="1" x14ac:dyDescent="0.2">
      <c r="A5" s="91"/>
      <c r="C5" s="93" t="s">
        <v>206</v>
      </c>
      <c r="D5" s="104" t="s">
        <v>19</v>
      </c>
      <c r="E5" s="104" t="s">
        <v>191</v>
      </c>
      <c r="F5" s="105" t="s">
        <v>3</v>
      </c>
      <c r="G5" s="104" t="s">
        <v>197</v>
      </c>
      <c r="H5" s="104" t="s">
        <v>37</v>
      </c>
      <c r="I5" s="104" t="s">
        <v>205</v>
      </c>
      <c r="J5" s="104" t="s">
        <v>8</v>
      </c>
      <c r="K5" s="105" t="s">
        <v>198</v>
      </c>
      <c r="L5" s="103" t="s">
        <v>220</v>
      </c>
      <c r="M5" s="104" t="s">
        <v>35</v>
      </c>
      <c r="N5" s="105" t="s">
        <v>26</v>
      </c>
      <c r="O5" s="105" t="s">
        <v>14</v>
      </c>
      <c r="P5" s="105" t="s">
        <v>67</v>
      </c>
      <c r="Q5" s="105" t="s">
        <v>104</v>
      </c>
      <c r="R5" s="105" t="s">
        <v>199</v>
      </c>
      <c r="S5" s="105" t="s">
        <v>28</v>
      </c>
      <c r="T5" s="105" t="s">
        <v>209</v>
      </c>
      <c r="U5" s="105" t="s">
        <v>66</v>
      </c>
      <c r="V5" s="105" t="s">
        <v>210</v>
      </c>
      <c r="W5" s="105" t="s">
        <v>33</v>
      </c>
      <c r="X5" s="105" t="s">
        <v>31</v>
      </c>
      <c r="Y5" s="105" t="s">
        <v>30</v>
      </c>
      <c r="Z5" s="104" t="s">
        <v>5</v>
      </c>
      <c r="AA5" s="104" t="s">
        <v>4</v>
      </c>
      <c r="AB5" s="105" t="s">
        <v>204</v>
      </c>
      <c r="AC5" s="104" t="s">
        <v>12</v>
      </c>
      <c r="AD5" s="104" t="s">
        <v>192</v>
      </c>
      <c r="AE5" s="104" t="s">
        <v>200</v>
      </c>
      <c r="AF5" s="104" t="s">
        <v>38</v>
      </c>
      <c r="AG5" s="104" t="s">
        <v>201</v>
      </c>
      <c r="AH5" s="104" t="s">
        <v>23</v>
      </c>
      <c r="AI5" s="104" t="s">
        <v>202</v>
      </c>
      <c r="AJ5" s="104" t="s">
        <v>6</v>
      </c>
      <c r="AK5" s="104" t="s">
        <v>20</v>
      </c>
      <c r="AL5" s="104" t="s">
        <v>22</v>
      </c>
      <c r="AM5" s="104" t="s">
        <v>21</v>
      </c>
      <c r="AN5" s="104" t="s">
        <v>203</v>
      </c>
      <c r="AO5" s="105" t="s">
        <v>27</v>
      </c>
      <c r="AP5" s="105" t="s">
        <v>213</v>
      </c>
      <c r="AQ5" s="105" t="s">
        <v>214</v>
      </c>
    </row>
    <row r="6" spans="1:44" ht="33.950000000000003" customHeight="1" x14ac:dyDescent="0.3">
      <c r="A6" s="50"/>
      <c r="C6" s="98"/>
      <c r="D6" s="74"/>
      <c r="E6" s="75" t="str">
        <f>IF(tblTrainingLog35[[#This Row],[PCSP (formerly known as ISP)]],tblTrainingLog35[[#This Row],[PCSP (formerly known as ISP)]]+'Plan List'!D$7,"")</f>
        <v/>
      </c>
      <c r="F6" s="74"/>
      <c r="G6" s="75" t="str">
        <f>IF(tblTrainingLog35[[#This Row],[IISP]],tblTrainingLog35[[#This Row],[IISP]]+'Plan List'!D$9,"")</f>
        <v/>
      </c>
      <c r="H6" s="74"/>
      <c r="I6" s="75" t="str">
        <f>IF(tblTrainingLog35[[#This Row],[IISP Summary of goal progress]],tblTrainingLog35[[#This Row],[IISP Summary of goal progress]]+'Plan List'!D$10,"")</f>
        <v/>
      </c>
      <c r="J6" s="76"/>
      <c r="K6" s="75" t="str">
        <f>IF(tblTrainingLog35[[#This Row],[IFP - Indivdual Financial Plan]],tblTrainingLog35[[#This Row],[IFP - Indivdual Financial Plan]]+'Plan List'!D$8,"")</f>
        <v/>
      </c>
      <c r="L6" s="112"/>
      <c r="M6" s="74"/>
      <c r="N6" s="76"/>
      <c r="O6" s="76"/>
      <c r="P6" s="76"/>
      <c r="Q6" s="76"/>
      <c r="R6" s="75" t="str">
        <f>IF(tblTrainingLog35[[#This Row],[Medical Device with known safety risk]],tblTrainingLog35[[#This Row],[Medical Device with known safety risk]]+'Plan List'!D$31,"")</f>
        <v/>
      </c>
      <c r="S6" s="78"/>
      <c r="T6" s="75" t="str">
        <f>IF(tblTrainingLog35[[#This Row],[Community Protection Treatment Plan]],tblTrainingLog35[[#This Row],[Community Protection Treatment Plan]]+'Plan List'!D$33,"")</f>
        <v/>
      </c>
      <c r="U6" s="78"/>
      <c r="V6" s="78"/>
      <c r="W6" s="78"/>
      <c r="X6" s="78"/>
      <c r="Y6" s="78"/>
      <c r="Z6" s="77"/>
      <c r="AA6" s="77"/>
      <c r="AB6" s="75" t="str">
        <f>IF(tblTrainingLog35[[#This Row],[PBSP - Postitve Behavior Support Plan]],tblTrainingLog35[[#This Row],[PBSP - Postitve Behavior Support Plan]]+'Plan List'!D$13,"")</f>
        <v/>
      </c>
      <c r="AC6" s="77"/>
      <c r="AD6" s="77"/>
      <c r="AE6" s="75" t="str">
        <f>IF(tblTrainingLog35[[#This Row],[Exception to Policy (ETP) request &amp; consent for use of Restrictive Procedures]],tblTrainingLog35[[#This Row],[Exception to Policy (ETP) request &amp; consent for use of Restrictive Procedures]]+'Plan List'!D$17,"")</f>
        <v/>
      </c>
      <c r="AF6" s="77"/>
      <c r="AG6" s="75" t="str">
        <f>IF(tblTrainingLog35[[#This Row],[Data monitoring for PBSP WITHOUT Restrictive Procedures ]],tblTrainingLog35[[#This Row],[Data monitoring for PBSP WITHOUT Restrictive Procedures ]]+'Plan List'!D$16,"")</f>
        <v/>
      </c>
      <c r="AH6" s="77"/>
      <c r="AI6" s="75" t="str">
        <f>IF(tblTrainingLog35[[#This Row],[Data monitoring for PBSP when Restrictive Procedures in place]],tblTrainingLog35[[#This Row],[Data monitoring for PBSP when Restrictive Procedures in place]]+'Plan List'!D$15,"")</f>
        <v/>
      </c>
      <c r="AJ6" s="77"/>
      <c r="AK6" s="78"/>
      <c r="AL6" s="78"/>
      <c r="AM6" s="78"/>
      <c r="AN6" s="75" t="str">
        <f>IF(tblTrainingLog35[[#This Row],[Nurse Delegation 90 day review documentation]],tblTrainingLog35[[#This Row],[Nurse Delegation 90 day review documentation]]+'Plan List'!D$22,"")</f>
        <v/>
      </c>
      <c r="AO6" s="79"/>
      <c r="AP6" s="75"/>
      <c r="AQ6" s="75"/>
    </row>
    <row r="7" spans="1:44" ht="33.950000000000003" customHeight="1" x14ac:dyDescent="0.3">
      <c r="A7" s="50"/>
      <c r="C7" s="99"/>
      <c r="D7" s="74"/>
      <c r="E7" s="75" t="str">
        <f>IF(tblTrainingLog35[[#This Row],[PCSP (formerly known as ISP)]],tblTrainingLog35[[#This Row],[PCSP (formerly known as ISP)]]+'Plan List'!D$7,"")</f>
        <v/>
      </c>
      <c r="F7" s="74"/>
      <c r="G7" s="75" t="str">
        <f>IF(tblTrainingLog35[[#This Row],[IISP]],tblTrainingLog35[[#This Row],[IISP]]+'Plan List'!D$9,"")</f>
        <v/>
      </c>
      <c r="H7" s="74"/>
      <c r="I7" s="75" t="str">
        <f>IF(tblTrainingLog35[[#This Row],[IISP Summary of goal progress]],tblTrainingLog35[[#This Row],[IISP Summary of goal progress]]+'Plan List'!D$10,"")</f>
        <v/>
      </c>
      <c r="J7" s="76"/>
      <c r="K7" s="75" t="str">
        <f>IF(tblTrainingLog35[[#This Row],[IFP - Indivdual Financial Plan]],tblTrainingLog35[[#This Row],[IFP - Indivdual Financial Plan]]+'Plan List'!D$8,"")</f>
        <v/>
      </c>
      <c r="L7" s="112"/>
      <c r="M7" s="74"/>
      <c r="N7" s="76"/>
      <c r="O7" s="76"/>
      <c r="P7" s="76"/>
      <c r="Q7" s="76"/>
      <c r="R7" s="75" t="str">
        <f>IF(tblTrainingLog35[[#This Row],[Medical Device with known safety risk]],tblTrainingLog35[[#This Row],[Medical Device with known safety risk]]+'Plan List'!D$31,"")</f>
        <v/>
      </c>
      <c r="S7" s="78"/>
      <c r="T7" s="75" t="str">
        <f>IF(tblTrainingLog35[[#This Row],[Community Protection Treatment Plan]],tblTrainingLog35[[#This Row],[Community Protection Treatment Plan]]+'Plan List'!D$33,"")</f>
        <v/>
      </c>
      <c r="U7" s="78"/>
      <c r="V7" s="78"/>
      <c r="W7" s="78"/>
      <c r="X7" s="78"/>
      <c r="Y7" s="78"/>
      <c r="Z7" s="77"/>
      <c r="AA7" s="77"/>
      <c r="AB7" s="75" t="str">
        <f>IF(tblTrainingLog35[[#This Row],[PBSP - Postitve Behavior Support Plan]],tblTrainingLog35[[#This Row],[PBSP - Postitve Behavior Support Plan]]+'Plan List'!D$13,"")</f>
        <v/>
      </c>
      <c r="AC7" s="77"/>
      <c r="AD7" s="77"/>
      <c r="AE7" s="75" t="str">
        <f>IF(tblTrainingLog35[[#This Row],[Exception to Policy (ETP) request &amp; consent for use of Restrictive Procedures]],tblTrainingLog35[[#This Row],[Exception to Policy (ETP) request &amp; consent for use of Restrictive Procedures]]+'Plan List'!D$17,"")</f>
        <v/>
      </c>
      <c r="AF7" s="77"/>
      <c r="AG7" s="75" t="str">
        <f>IF(tblTrainingLog35[[#This Row],[Data monitoring for PBSP WITHOUT Restrictive Procedures ]],tblTrainingLog35[[#This Row],[Data monitoring for PBSP WITHOUT Restrictive Procedures ]]+'Plan List'!D$16,"")</f>
        <v/>
      </c>
      <c r="AH7" s="77"/>
      <c r="AI7" s="75" t="str">
        <f>IF(tblTrainingLog35[[#This Row],[Data monitoring for PBSP when Restrictive Procedures in place]],tblTrainingLog35[[#This Row],[Data monitoring for PBSP when Restrictive Procedures in place]]+'Plan List'!D$15,"")</f>
        <v/>
      </c>
      <c r="AJ7" s="77"/>
      <c r="AK7" s="78"/>
      <c r="AL7" s="78"/>
      <c r="AM7" s="78"/>
      <c r="AN7" s="75" t="str">
        <f>IF(tblTrainingLog35[[#This Row],[Nurse Delegation 90 day review documentation]],tblTrainingLog35[[#This Row],[Nurse Delegation 90 day review documentation]]+'Plan List'!D$22,"")</f>
        <v/>
      </c>
      <c r="AO7" s="79"/>
      <c r="AP7" s="75"/>
      <c r="AQ7" s="75"/>
    </row>
    <row r="8" spans="1:44" ht="33.950000000000003" customHeight="1" x14ac:dyDescent="0.3">
      <c r="A8" s="51"/>
      <c r="C8" s="99"/>
      <c r="D8" s="74"/>
      <c r="E8" s="75" t="str">
        <f>IF(tblTrainingLog35[[#This Row],[PCSP (formerly known as ISP)]],tblTrainingLog35[[#This Row],[PCSP (formerly known as ISP)]]+'Plan List'!D$7,"")</f>
        <v/>
      </c>
      <c r="F8" s="74"/>
      <c r="G8" s="75" t="str">
        <f>IF(tblTrainingLog35[[#This Row],[IISP]],tblTrainingLog35[[#This Row],[IISP]]+'Plan List'!D$9,"")</f>
        <v/>
      </c>
      <c r="H8" s="74"/>
      <c r="I8" s="75" t="str">
        <f>IF(tblTrainingLog35[[#This Row],[IISP Summary of goal progress]],tblTrainingLog35[[#This Row],[IISP Summary of goal progress]]+'Plan List'!D$10,"")</f>
        <v/>
      </c>
      <c r="J8" s="76"/>
      <c r="K8" s="75" t="str">
        <f>IF(tblTrainingLog35[[#This Row],[IFP - Indivdual Financial Plan]],tblTrainingLog35[[#This Row],[IFP - Indivdual Financial Plan]]+'Plan List'!D$8,"")</f>
        <v/>
      </c>
      <c r="L8" s="112"/>
      <c r="M8" s="74"/>
      <c r="N8" s="76"/>
      <c r="O8" s="76"/>
      <c r="P8" s="76"/>
      <c r="Q8" s="76"/>
      <c r="R8" s="75" t="str">
        <f>IF(tblTrainingLog35[[#This Row],[Medical Device with known safety risk]],tblTrainingLog35[[#This Row],[Medical Device with known safety risk]]+'Plan List'!D$31,"")</f>
        <v/>
      </c>
      <c r="S8" s="78"/>
      <c r="T8" s="75" t="str">
        <f>IF(tblTrainingLog35[[#This Row],[Community Protection Treatment Plan]],tblTrainingLog35[[#This Row],[Community Protection Treatment Plan]]+'Plan List'!D$33,"")</f>
        <v/>
      </c>
      <c r="U8" s="78"/>
      <c r="V8" s="78"/>
      <c r="W8" s="78"/>
      <c r="X8" s="78"/>
      <c r="Y8" s="78"/>
      <c r="Z8" s="77"/>
      <c r="AA8" s="77"/>
      <c r="AB8" s="75" t="str">
        <f>IF(tblTrainingLog35[[#This Row],[PBSP - Postitve Behavior Support Plan]],tblTrainingLog35[[#This Row],[PBSP - Postitve Behavior Support Plan]]+'Plan List'!D$13,"")</f>
        <v/>
      </c>
      <c r="AC8" s="77"/>
      <c r="AD8" s="77"/>
      <c r="AE8" s="75" t="str">
        <f>IF(tblTrainingLog35[[#This Row],[Exception to Policy (ETP) request &amp; consent for use of Restrictive Procedures]],tblTrainingLog35[[#This Row],[Exception to Policy (ETP) request &amp; consent for use of Restrictive Procedures]]+'Plan List'!D$17,"")</f>
        <v/>
      </c>
      <c r="AF8" s="77"/>
      <c r="AG8" s="75" t="str">
        <f>IF(tblTrainingLog35[[#This Row],[Data monitoring for PBSP WITHOUT Restrictive Procedures ]],tblTrainingLog35[[#This Row],[Data monitoring for PBSP WITHOUT Restrictive Procedures ]]+'Plan List'!D$16,"")</f>
        <v/>
      </c>
      <c r="AH8" s="77"/>
      <c r="AI8" s="75" t="str">
        <f>IF(tblTrainingLog35[[#This Row],[Data monitoring for PBSP when Restrictive Procedures in place]],tblTrainingLog35[[#This Row],[Data monitoring for PBSP when Restrictive Procedures in place]]+'Plan List'!D$15,"")</f>
        <v/>
      </c>
      <c r="AJ8" s="77"/>
      <c r="AK8" s="78"/>
      <c r="AL8" s="78"/>
      <c r="AM8" s="78"/>
      <c r="AN8" s="75" t="str">
        <f>IF(tblTrainingLog35[[#This Row],[Nurse Delegation 90 day review documentation]],tblTrainingLog35[[#This Row],[Nurse Delegation 90 day review documentation]]+'Plan List'!D$22,"")</f>
        <v/>
      </c>
      <c r="AO8" s="79"/>
      <c r="AP8" s="75"/>
      <c r="AQ8" s="75"/>
    </row>
    <row r="9" spans="1:44" ht="33.950000000000003" customHeight="1" x14ac:dyDescent="0.3">
      <c r="A9" s="51"/>
      <c r="C9" s="99"/>
      <c r="D9" s="74"/>
      <c r="E9" s="75" t="str">
        <f>IF(tblTrainingLog35[[#This Row],[PCSP (formerly known as ISP)]],tblTrainingLog35[[#This Row],[PCSP (formerly known as ISP)]]+'Plan List'!D$7,"")</f>
        <v/>
      </c>
      <c r="F9" s="74"/>
      <c r="G9" s="75" t="str">
        <f>IF(tblTrainingLog35[[#This Row],[IISP]],tblTrainingLog35[[#This Row],[IISP]]+'Plan List'!D$9,"")</f>
        <v/>
      </c>
      <c r="H9" s="74"/>
      <c r="I9" s="75" t="str">
        <f>IF(tblTrainingLog35[[#This Row],[IISP Summary of goal progress]],tblTrainingLog35[[#This Row],[IISP Summary of goal progress]]+'Plan List'!D$10,"")</f>
        <v/>
      </c>
      <c r="J9" s="76"/>
      <c r="K9" s="75" t="str">
        <f>IF(tblTrainingLog35[[#This Row],[IFP - Indivdual Financial Plan]],tblTrainingLog35[[#This Row],[IFP - Indivdual Financial Plan]]+'Plan List'!D$8,"")</f>
        <v/>
      </c>
      <c r="L9" s="112"/>
      <c r="M9" s="74"/>
      <c r="N9" s="76"/>
      <c r="O9" s="76"/>
      <c r="P9" s="76"/>
      <c r="Q9" s="76"/>
      <c r="R9" s="75" t="str">
        <f>IF(tblTrainingLog35[[#This Row],[Medical Device with known safety risk]],tblTrainingLog35[[#This Row],[Medical Device with known safety risk]]+'Plan List'!D$31,"")</f>
        <v/>
      </c>
      <c r="S9" s="78"/>
      <c r="T9" s="75" t="str">
        <f>IF(tblTrainingLog35[[#This Row],[Community Protection Treatment Plan]],tblTrainingLog35[[#This Row],[Community Protection Treatment Plan]]+'Plan List'!D$33,"")</f>
        <v/>
      </c>
      <c r="U9" s="78"/>
      <c r="V9" s="78"/>
      <c r="W9" s="78"/>
      <c r="X9" s="78"/>
      <c r="Y9" s="78"/>
      <c r="Z9" s="77"/>
      <c r="AA9" s="77"/>
      <c r="AB9" s="75" t="str">
        <f>IF(tblTrainingLog35[[#This Row],[PBSP - Postitve Behavior Support Plan]],tblTrainingLog35[[#This Row],[PBSP - Postitve Behavior Support Plan]]+'Plan List'!D$13,"")</f>
        <v/>
      </c>
      <c r="AC9" s="77"/>
      <c r="AD9" s="77"/>
      <c r="AE9" s="75" t="str">
        <f>IF(tblTrainingLog35[[#This Row],[Exception to Policy (ETP) request &amp; consent for use of Restrictive Procedures]],tblTrainingLog35[[#This Row],[Exception to Policy (ETP) request &amp; consent for use of Restrictive Procedures]]+'Plan List'!D$17,"")</f>
        <v/>
      </c>
      <c r="AF9" s="77"/>
      <c r="AG9" s="75" t="str">
        <f>IF(tblTrainingLog35[[#This Row],[Data monitoring for PBSP WITHOUT Restrictive Procedures ]],tblTrainingLog35[[#This Row],[Data monitoring for PBSP WITHOUT Restrictive Procedures ]]+'Plan List'!D$16,"")</f>
        <v/>
      </c>
      <c r="AH9" s="77"/>
      <c r="AI9" s="75" t="str">
        <f>IF(tblTrainingLog35[[#This Row],[Data monitoring for PBSP when Restrictive Procedures in place]],tblTrainingLog35[[#This Row],[Data monitoring for PBSP when Restrictive Procedures in place]]+'Plan List'!D$15,"")</f>
        <v/>
      </c>
      <c r="AJ9" s="77"/>
      <c r="AK9" s="78"/>
      <c r="AL9" s="78"/>
      <c r="AM9" s="78"/>
      <c r="AN9" s="75" t="str">
        <f>IF(tblTrainingLog35[[#This Row],[Nurse Delegation 90 day review documentation]],tblTrainingLog35[[#This Row],[Nurse Delegation 90 day review documentation]]+'Plan List'!D$22,"")</f>
        <v/>
      </c>
      <c r="AO9" s="79"/>
      <c r="AP9" s="75"/>
      <c r="AQ9" s="75"/>
    </row>
    <row r="10" spans="1:44" ht="33.950000000000003" customHeight="1" x14ac:dyDescent="0.3">
      <c r="C10" s="100"/>
      <c r="D10" s="74"/>
      <c r="E10" s="75" t="str">
        <f>IF(tblTrainingLog35[[#This Row],[PCSP (formerly known as ISP)]],tblTrainingLog35[[#This Row],[PCSP (formerly known as ISP)]]+'Plan List'!D$7,"")</f>
        <v/>
      </c>
      <c r="F10" s="74"/>
      <c r="G10" s="75" t="str">
        <f>IF(tblTrainingLog35[[#This Row],[IISP]],tblTrainingLog35[[#This Row],[IISP]]+'Plan List'!D$9,"")</f>
        <v/>
      </c>
      <c r="H10" s="74"/>
      <c r="I10" s="75" t="str">
        <f>IF(tblTrainingLog35[[#This Row],[IISP Summary of goal progress]],tblTrainingLog35[[#This Row],[IISP Summary of goal progress]]+'Plan List'!D$10,"")</f>
        <v/>
      </c>
      <c r="J10" s="76"/>
      <c r="K10" s="75" t="str">
        <f>IF(tblTrainingLog35[[#This Row],[IFP - Indivdual Financial Plan]],tblTrainingLog35[[#This Row],[IFP - Indivdual Financial Plan]]+'Plan List'!D$8,"")</f>
        <v/>
      </c>
      <c r="L10" s="112"/>
      <c r="M10" s="74"/>
      <c r="N10" s="76"/>
      <c r="O10" s="76"/>
      <c r="P10" s="76"/>
      <c r="Q10" s="76"/>
      <c r="R10" s="75" t="str">
        <f>IF(tblTrainingLog35[[#This Row],[Medical Device with known safety risk]],tblTrainingLog35[[#This Row],[Medical Device with known safety risk]]+'Plan List'!D$31,"")</f>
        <v/>
      </c>
      <c r="S10" s="78"/>
      <c r="T10" s="75" t="str">
        <f>IF(tblTrainingLog35[[#This Row],[Community Protection Treatment Plan]],tblTrainingLog35[[#This Row],[Community Protection Treatment Plan]]+'Plan List'!D$33,"")</f>
        <v/>
      </c>
      <c r="U10" s="78"/>
      <c r="V10" s="78"/>
      <c r="W10" s="78"/>
      <c r="X10" s="78"/>
      <c r="Y10" s="78"/>
      <c r="Z10" s="77"/>
      <c r="AA10" s="77"/>
      <c r="AB10" s="75" t="str">
        <f>IF(tblTrainingLog35[[#This Row],[PBSP - Postitve Behavior Support Plan]],tblTrainingLog35[[#This Row],[PBSP - Postitve Behavior Support Plan]]+'Plan List'!D$13,"")</f>
        <v/>
      </c>
      <c r="AC10" s="77"/>
      <c r="AD10" s="77"/>
      <c r="AE10" s="75" t="str">
        <f>IF(tblTrainingLog35[[#This Row],[Exception to Policy (ETP) request &amp; consent for use of Restrictive Procedures]],tblTrainingLog35[[#This Row],[Exception to Policy (ETP) request &amp; consent for use of Restrictive Procedures]]+'Plan List'!D$17,"")</f>
        <v/>
      </c>
      <c r="AF10" s="77"/>
      <c r="AG10" s="75" t="str">
        <f>IF(tblTrainingLog35[[#This Row],[Data monitoring for PBSP WITHOUT Restrictive Procedures ]],tblTrainingLog35[[#This Row],[Data monitoring for PBSP WITHOUT Restrictive Procedures ]]+'Plan List'!D$16,"")</f>
        <v/>
      </c>
      <c r="AH10" s="77"/>
      <c r="AI10" s="75" t="str">
        <f>IF(tblTrainingLog35[[#This Row],[Data monitoring for PBSP when Restrictive Procedures in place]],tblTrainingLog35[[#This Row],[Data monitoring for PBSP when Restrictive Procedures in place]]+'Plan List'!D$15,"")</f>
        <v/>
      </c>
      <c r="AJ10" s="77"/>
      <c r="AK10" s="78"/>
      <c r="AL10" s="78"/>
      <c r="AM10" s="78"/>
      <c r="AN10" s="75" t="str">
        <f>IF(tblTrainingLog35[[#This Row],[Nurse Delegation 90 day review documentation]],tblTrainingLog35[[#This Row],[Nurse Delegation 90 day review documentation]]+'Plan List'!D$22,"")</f>
        <v/>
      </c>
      <c r="AO10" s="79"/>
      <c r="AP10" s="75"/>
      <c r="AQ10" s="75"/>
    </row>
    <row r="11" spans="1:44" ht="33.950000000000003" customHeight="1" x14ac:dyDescent="0.3">
      <c r="C11" s="101"/>
      <c r="D11" s="74"/>
      <c r="E11" s="75" t="str">
        <f>IF(tblTrainingLog35[[#This Row],[PCSP (formerly known as ISP)]],tblTrainingLog35[[#This Row],[PCSP (formerly known as ISP)]]+'Plan List'!D$7,"")</f>
        <v/>
      </c>
      <c r="F11" s="74"/>
      <c r="G11" s="75" t="str">
        <f>IF(tblTrainingLog35[[#This Row],[IISP]],tblTrainingLog35[[#This Row],[IISP]]+'Plan List'!D$9,"")</f>
        <v/>
      </c>
      <c r="H11" s="74"/>
      <c r="I11" s="75" t="str">
        <f>IF(tblTrainingLog35[[#This Row],[IISP Summary of goal progress]],tblTrainingLog35[[#This Row],[IISP Summary of goal progress]]+'Plan List'!D$10,"")</f>
        <v/>
      </c>
      <c r="J11" s="76"/>
      <c r="K11" s="75" t="str">
        <f>IF(tblTrainingLog35[[#This Row],[IFP - Indivdual Financial Plan]],tblTrainingLog35[[#This Row],[IFP - Indivdual Financial Plan]]+'Plan List'!D$8,"")</f>
        <v/>
      </c>
      <c r="L11" s="112"/>
      <c r="M11" s="74"/>
      <c r="N11" s="76"/>
      <c r="O11" s="76"/>
      <c r="P11" s="76"/>
      <c r="Q11" s="76"/>
      <c r="R11" s="75" t="str">
        <f>IF(tblTrainingLog35[[#This Row],[Medical Device with known safety risk]],tblTrainingLog35[[#This Row],[Medical Device with known safety risk]]+'Plan List'!D$31,"")</f>
        <v/>
      </c>
      <c r="S11" s="78"/>
      <c r="T11" s="75" t="str">
        <f>IF(tblTrainingLog35[[#This Row],[Community Protection Treatment Plan]],tblTrainingLog35[[#This Row],[Community Protection Treatment Plan]]+'Plan List'!D$33,"")</f>
        <v/>
      </c>
      <c r="U11" s="78"/>
      <c r="V11" s="78"/>
      <c r="W11" s="78"/>
      <c r="X11" s="78"/>
      <c r="Y11" s="78"/>
      <c r="Z11" s="77"/>
      <c r="AA11" s="77"/>
      <c r="AB11" s="75" t="str">
        <f>IF(tblTrainingLog35[[#This Row],[PBSP - Postitve Behavior Support Plan]],tblTrainingLog35[[#This Row],[PBSP - Postitve Behavior Support Plan]]+'Plan List'!D$13,"")</f>
        <v/>
      </c>
      <c r="AC11" s="77"/>
      <c r="AD11" s="77"/>
      <c r="AE11" s="75" t="str">
        <f>IF(tblTrainingLog35[[#This Row],[Exception to Policy (ETP) request &amp; consent for use of Restrictive Procedures]],tblTrainingLog35[[#This Row],[Exception to Policy (ETP) request &amp; consent for use of Restrictive Procedures]]+'Plan List'!D$17,"")</f>
        <v/>
      </c>
      <c r="AF11" s="77"/>
      <c r="AG11" s="75" t="str">
        <f>IF(tblTrainingLog35[[#This Row],[Data monitoring for PBSP WITHOUT Restrictive Procedures ]],tblTrainingLog35[[#This Row],[Data monitoring for PBSP WITHOUT Restrictive Procedures ]]+'Plan List'!D$16,"")</f>
        <v/>
      </c>
      <c r="AH11" s="77"/>
      <c r="AI11" s="75" t="str">
        <f>IF(tblTrainingLog35[[#This Row],[Data monitoring for PBSP when Restrictive Procedures in place]],tblTrainingLog35[[#This Row],[Data monitoring for PBSP when Restrictive Procedures in place]]+'Plan List'!D$15,"")</f>
        <v/>
      </c>
      <c r="AJ11" s="77"/>
      <c r="AK11" s="78"/>
      <c r="AL11" s="78"/>
      <c r="AM11" s="78"/>
      <c r="AN11" s="75" t="str">
        <f>IF(tblTrainingLog35[[#This Row],[Nurse Delegation 90 day review documentation]],tblTrainingLog35[[#This Row],[Nurse Delegation 90 day review documentation]]+'Plan List'!D$22,"")</f>
        <v/>
      </c>
      <c r="AO11" s="79"/>
      <c r="AP11" s="75"/>
      <c r="AQ11" s="75"/>
    </row>
    <row r="12" spans="1:44" ht="33.950000000000003" customHeight="1" x14ac:dyDescent="0.3">
      <c r="C12" s="101"/>
      <c r="D12" s="74"/>
      <c r="E12" s="75" t="str">
        <f>IF(tblTrainingLog35[[#This Row],[PCSP (formerly known as ISP)]],tblTrainingLog35[[#This Row],[PCSP (formerly known as ISP)]]+'Plan List'!D$7,"")</f>
        <v/>
      </c>
      <c r="F12" s="74"/>
      <c r="G12" s="75" t="str">
        <f>IF(tblTrainingLog35[[#This Row],[IISP]],tblTrainingLog35[[#This Row],[IISP]]+'Plan List'!D$9,"")</f>
        <v/>
      </c>
      <c r="H12" s="74"/>
      <c r="I12" s="75" t="str">
        <f>IF(tblTrainingLog35[[#This Row],[IISP Summary of goal progress]],tblTrainingLog35[[#This Row],[IISP Summary of goal progress]]+'Plan List'!D$10,"")</f>
        <v/>
      </c>
      <c r="J12" s="76"/>
      <c r="K12" s="75" t="str">
        <f>IF(tblTrainingLog35[[#This Row],[IFP - Indivdual Financial Plan]],tblTrainingLog35[[#This Row],[IFP - Indivdual Financial Plan]]+'Plan List'!D$8,"")</f>
        <v/>
      </c>
      <c r="L12" s="112"/>
      <c r="M12" s="74"/>
      <c r="N12" s="76"/>
      <c r="O12" s="76"/>
      <c r="P12" s="76"/>
      <c r="Q12" s="76"/>
      <c r="R12" s="75" t="str">
        <f>IF(tblTrainingLog35[[#This Row],[Medical Device with known safety risk]],tblTrainingLog35[[#This Row],[Medical Device with known safety risk]]+'Plan List'!D$31,"")</f>
        <v/>
      </c>
      <c r="S12" s="78"/>
      <c r="T12" s="75" t="str">
        <f>IF(tblTrainingLog35[[#This Row],[Community Protection Treatment Plan]],tblTrainingLog35[[#This Row],[Community Protection Treatment Plan]]+'Plan List'!D$33,"")</f>
        <v/>
      </c>
      <c r="U12" s="78"/>
      <c r="V12" s="78"/>
      <c r="W12" s="78"/>
      <c r="X12" s="78"/>
      <c r="Y12" s="78"/>
      <c r="Z12" s="77"/>
      <c r="AA12" s="77"/>
      <c r="AB12" s="75" t="str">
        <f>IF(tblTrainingLog35[[#This Row],[PBSP - Postitve Behavior Support Plan]],tblTrainingLog35[[#This Row],[PBSP - Postitve Behavior Support Plan]]+'Plan List'!D$13,"")</f>
        <v/>
      </c>
      <c r="AC12" s="77"/>
      <c r="AD12" s="77"/>
      <c r="AE12" s="75" t="str">
        <f>IF(tblTrainingLog35[[#This Row],[Exception to Policy (ETP) request &amp; consent for use of Restrictive Procedures]],tblTrainingLog35[[#This Row],[Exception to Policy (ETP) request &amp; consent for use of Restrictive Procedures]]+'Plan List'!D$17,"")</f>
        <v/>
      </c>
      <c r="AF12" s="77"/>
      <c r="AG12" s="75" t="str">
        <f>IF(tblTrainingLog35[[#This Row],[Data monitoring for PBSP WITHOUT Restrictive Procedures ]],tblTrainingLog35[[#This Row],[Data monitoring for PBSP WITHOUT Restrictive Procedures ]]+'Plan List'!D$16,"")</f>
        <v/>
      </c>
      <c r="AH12" s="77"/>
      <c r="AI12" s="75" t="str">
        <f>IF(tblTrainingLog35[[#This Row],[Data monitoring for PBSP when Restrictive Procedures in place]],tblTrainingLog35[[#This Row],[Data monitoring for PBSP when Restrictive Procedures in place]]+'Plan List'!D$15,"")</f>
        <v/>
      </c>
      <c r="AJ12" s="77"/>
      <c r="AK12" s="78"/>
      <c r="AL12" s="78"/>
      <c r="AM12" s="78"/>
      <c r="AN12" s="75" t="str">
        <f>IF(tblTrainingLog35[[#This Row],[Nurse Delegation 90 day review documentation]],tblTrainingLog35[[#This Row],[Nurse Delegation 90 day review documentation]]+'Plan List'!D$22,"")</f>
        <v/>
      </c>
      <c r="AO12" s="79"/>
      <c r="AP12" s="75"/>
      <c r="AQ12" s="75"/>
    </row>
    <row r="13" spans="1:44" ht="33.950000000000003" customHeight="1" x14ac:dyDescent="0.3">
      <c r="C13" s="101"/>
      <c r="D13" s="74"/>
      <c r="E13" s="75" t="str">
        <f>IF(tblTrainingLog35[[#This Row],[PCSP (formerly known as ISP)]],tblTrainingLog35[[#This Row],[PCSP (formerly known as ISP)]]+'Plan List'!D$7,"")</f>
        <v/>
      </c>
      <c r="F13" s="74"/>
      <c r="G13" s="75" t="str">
        <f>IF(tblTrainingLog35[[#This Row],[IISP]],tblTrainingLog35[[#This Row],[IISP]]+'Plan List'!D$9,"")</f>
        <v/>
      </c>
      <c r="H13" s="74"/>
      <c r="I13" s="75" t="str">
        <f>IF(tblTrainingLog35[[#This Row],[IISP Summary of goal progress]],tblTrainingLog35[[#This Row],[IISP Summary of goal progress]]+'Plan List'!D$10,"")</f>
        <v/>
      </c>
      <c r="J13" s="76"/>
      <c r="K13" s="75" t="str">
        <f>IF(tblTrainingLog35[[#This Row],[IFP - Indivdual Financial Plan]],tblTrainingLog35[[#This Row],[IFP - Indivdual Financial Plan]]+'Plan List'!D$8,"")</f>
        <v/>
      </c>
      <c r="L13" s="112"/>
      <c r="M13" s="74"/>
      <c r="N13" s="76"/>
      <c r="O13" s="76"/>
      <c r="P13" s="76"/>
      <c r="Q13" s="76"/>
      <c r="R13" s="75" t="str">
        <f>IF(tblTrainingLog35[[#This Row],[Medical Device with known safety risk]],tblTrainingLog35[[#This Row],[Medical Device with known safety risk]]+'Plan List'!D$31,"")</f>
        <v/>
      </c>
      <c r="S13" s="78"/>
      <c r="T13" s="75" t="str">
        <f>IF(tblTrainingLog35[[#This Row],[Community Protection Treatment Plan]],tblTrainingLog35[[#This Row],[Community Protection Treatment Plan]]+'Plan List'!D$33,"")</f>
        <v/>
      </c>
      <c r="U13" s="78"/>
      <c r="V13" s="78"/>
      <c r="W13" s="78"/>
      <c r="X13" s="78"/>
      <c r="Y13" s="78"/>
      <c r="Z13" s="77"/>
      <c r="AA13" s="77"/>
      <c r="AB13" s="75" t="str">
        <f>IF(tblTrainingLog35[[#This Row],[PBSP - Postitve Behavior Support Plan]],tblTrainingLog35[[#This Row],[PBSP - Postitve Behavior Support Plan]]+'Plan List'!D$13,"")</f>
        <v/>
      </c>
      <c r="AC13" s="77"/>
      <c r="AD13" s="77"/>
      <c r="AE13" s="75" t="str">
        <f>IF(tblTrainingLog35[[#This Row],[Exception to Policy (ETP) request &amp; consent for use of Restrictive Procedures]],tblTrainingLog35[[#This Row],[Exception to Policy (ETP) request &amp; consent for use of Restrictive Procedures]]+'Plan List'!D$17,"")</f>
        <v/>
      </c>
      <c r="AF13" s="77"/>
      <c r="AG13" s="75" t="str">
        <f>IF(tblTrainingLog35[[#This Row],[Data monitoring for PBSP WITHOUT Restrictive Procedures ]],tblTrainingLog35[[#This Row],[Data monitoring for PBSP WITHOUT Restrictive Procedures ]]+'Plan List'!D$16,"")</f>
        <v/>
      </c>
      <c r="AH13" s="77"/>
      <c r="AI13" s="75" t="str">
        <f>IF(tblTrainingLog35[[#This Row],[Data monitoring for PBSP when Restrictive Procedures in place]],tblTrainingLog35[[#This Row],[Data monitoring for PBSP when Restrictive Procedures in place]]+'Plan List'!D$15,"")</f>
        <v/>
      </c>
      <c r="AJ13" s="77"/>
      <c r="AK13" s="78"/>
      <c r="AL13" s="78"/>
      <c r="AM13" s="78"/>
      <c r="AN13" s="75" t="str">
        <f>IF(tblTrainingLog35[[#This Row],[Nurse Delegation 90 day review documentation]],tblTrainingLog35[[#This Row],[Nurse Delegation 90 day review documentation]]+'Plan List'!D$22,"")</f>
        <v/>
      </c>
      <c r="AO13" s="79"/>
      <c r="AP13" s="75"/>
      <c r="AQ13" s="75"/>
    </row>
    <row r="14" spans="1:44" ht="33.950000000000003" customHeight="1" x14ac:dyDescent="0.3">
      <c r="C14" s="101"/>
      <c r="D14" s="74"/>
      <c r="E14" s="75" t="str">
        <f>IF(tblTrainingLog35[[#This Row],[PCSP (formerly known as ISP)]],tblTrainingLog35[[#This Row],[PCSP (formerly known as ISP)]]+'Plan List'!D$7,"")</f>
        <v/>
      </c>
      <c r="F14" s="74"/>
      <c r="G14" s="75" t="str">
        <f>IF(tblTrainingLog35[[#This Row],[IISP]],tblTrainingLog35[[#This Row],[IISP]]+'Plan List'!D$9,"")</f>
        <v/>
      </c>
      <c r="H14" s="74"/>
      <c r="I14" s="75" t="str">
        <f>IF(tblTrainingLog35[[#This Row],[IISP Summary of goal progress]],tblTrainingLog35[[#This Row],[IISP Summary of goal progress]]+'Plan List'!D$10,"")</f>
        <v/>
      </c>
      <c r="J14" s="76"/>
      <c r="K14" s="75" t="str">
        <f>IF(tblTrainingLog35[[#This Row],[IFP - Indivdual Financial Plan]],tblTrainingLog35[[#This Row],[IFP - Indivdual Financial Plan]]+'Plan List'!D$8,"")</f>
        <v/>
      </c>
      <c r="L14" s="112"/>
      <c r="M14" s="74"/>
      <c r="N14" s="76"/>
      <c r="O14" s="76"/>
      <c r="P14" s="76"/>
      <c r="Q14" s="76"/>
      <c r="R14" s="75" t="str">
        <f>IF(tblTrainingLog35[[#This Row],[Medical Device with known safety risk]],tblTrainingLog35[[#This Row],[Medical Device with known safety risk]]+'Plan List'!D$31,"")</f>
        <v/>
      </c>
      <c r="S14" s="78"/>
      <c r="T14" s="75" t="str">
        <f>IF(tblTrainingLog35[[#This Row],[Community Protection Treatment Plan]],tblTrainingLog35[[#This Row],[Community Protection Treatment Plan]]+'Plan List'!D$33,"")</f>
        <v/>
      </c>
      <c r="U14" s="78"/>
      <c r="V14" s="78"/>
      <c r="W14" s="78"/>
      <c r="X14" s="78"/>
      <c r="Y14" s="78"/>
      <c r="Z14" s="77"/>
      <c r="AA14" s="77"/>
      <c r="AB14" s="75" t="str">
        <f>IF(tblTrainingLog35[[#This Row],[PBSP - Postitve Behavior Support Plan]],tblTrainingLog35[[#This Row],[PBSP - Postitve Behavior Support Plan]]+'Plan List'!D$13,"")</f>
        <v/>
      </c>
      <c r="AC14" s="77"/>
      <c r="AD14" s="77"/>
      <c r="AE14" s="75" t="str">
        <f>IF(tblTrainingLog35[[#This Row],[Exception to Policy (ETP) request &amp; consent for use of Restrictive Procedures]],tblTrainingLog35[[#This Row],[Exception to Policy (ETP) request &amp; consent for use of Restrictive Procedures]]+'Plan List'!D$17,"")</f>
        <v/>
      </c>
      <c r="AF14" s="77"/>
      <c r="AG14" s="75" t="str">
        <f>IF(tblTrainingLog35[[#This Row],[Data monitoring for PBSP WITHOUT Restrictive Procedures ]],tblTrainingLog35[[#This Row],[Data monitoring for PBSP WITHOUT Restrictive Procedures ]]+'Plan List'!D$16,"")</f>
        <v/>
      </c>
      <c r="AH14" s="77"/>
      <c r="AI14" s="75" t="str">
        <f>IF(tblTrainingLog35[[#This Row],[Data monitoring for PBSP when Restrictive Procedures in place]],tblTrainingLog35[[#This Row],[Data monitoring for PBSP when Restrictive Procedures in place]]+'Plan List'!D$15,"")</f>
        <v/>
      </c>
      <c r="AJ14" s="77"/>
      <c r="AK14" s="78"/>
      <c r="AL14" s="78"/>
      <c r="AM14" s="78"/>
      <c r="AN14" s="75" t="str">
        <f>IF(tblTrainingLog35[[#This Row],[Nurse Delegation 90 day review documentation]],tblTrainingLog35[[#This Row],[Nurse Delegation 90 day review documentation]]+'Plan List'!D$22,"")</f>
        <v/>
      </c>
      <c r="AO14" s="79"/>
      <c r="AP14" s="75"/>
      <c r="AQ14" s="75"/>
    </row>
    <row r="15" spans="1:44" ht="33.950000000000003" customHeight="1" x14ac:dyDescent="0.3">
      <c r="C15" s="101"/>
      <c r="D15" s="74"/>
      <c r="E15" s="75" t="str">
        <f>IF(tblTrainingLog35[[#This Row],[PCSP (formerly known as ISP)]],tblTrainingLog35[[#This Row],[PCSP (formerly known as ISP)]]+'Plan List'!D$7,"")</f>
        <v/>
      </c>
      <c r="F15" s="74"/>
      <c r="G15" s="75" t="str">
        <f>IF(tblTrainingLog35[[#This Row],[IISP]],tblTrainingLog35[[#This Row],[IISP]]+'Plan List'!D$9,"")</f>
        <v/>
      </c>
      <c r="H15" s="74"/>
      <c r="I15" s="75" t="str">
        <f>IF(tblTrainingLog35[[#This Row],[IISP Summary of goal progress]],tblTrainingLog35[[#This Row],[IISP Summary of goal progress]]+'Plan List'!D$10,"")</f>
        <v/>
      </c>
      <c r="J15" s="76"/>
      <c r="K15" s="75" t="str">
        <f>IF(tblTrainingLog35[[#This Row],[IFP - Indivdual Financial Plan]],tblTrainingLog35[[#This Row],[IFP - Indivdual Financial Plan]]+'Plan List'!D$8,"")</f>
        <v/>
      </c>
      <c r="L15" s="112"/>
      <c r="M15" s="74"/>
      <c r="N15" s="76"/>
      <c r="O15" s="76"/>
      <c r="P15" s="76"/>
      <c r="Q15" s="76"/>
      <c r="R15" s="75" t="str">
        <f>IF(tblTrainingLog35[[#This Row],[Medical Device with known safety risk]],tblTrainingLog35[[#This Row],[Medical Device with known safety risk]]+'Plan List'!D$31,"")</f>
        <v/>
      </c>
      <c r="S15" s="78"/>
      <c r="T15" s="75" t="str">
        <f>IF(tblTrainingLog35[[#This Row],[Community Protection Treatment Plan]],tblTrainingLog35[[#This Row],[Community Protection Treatment Plan]]+'Plan List'!D$33,"")</f>
        <v/>
      </c>
      <c r="U15" s="78"/>
      <c r="V15" s="78"/>
      <c r="W15" s="78"/>
      <c r="X15" s="78"/>
      <c r="Y15" s="78"/>
      <c r="Z15" s="77"/>
      <c r="AA15" s="77"/>
      <c r="AB15" s="75" t="str">
        <f>IF(tblTrainingLog35[[#This Row],[PBSP - Postitve Behavior Support Plan]],tblTrainingLog35[[#This Row],[PBSP - Postitve Behavior Support Plan]]+'Plan List'!D$13,"")</f>
        <v/>
      </c>
      <c r="AC15" s="77"/>
      <c r="AD15" s="77"/>
      <c r="AE15" s="75" t="str">
        <f>IF(tblTrainingLog35[[#This Row],[Exception to Policy (ETP) request &amp; consent for use of Restrictive Procedures]],tblTrainingLog35[[#This Row],[Exception to Policy (ETP) request &amp; consent for use of Restrictive Procedures]]+'Plan List'!D$17,"")</f>
        <v/>
      </c>
      <c r="AF15" s="77"/>
      <c r="AG15" s="75" t="str">
        <f>IF(tblTrainingLog35[[#This Row],[Data monitoring for PBSP WITHOUT Restrictive Procedures ]],tblTrainingLog35[[#This Row],[Data monitoring for PBSP WITHOUT Restrictive Procedures ]]+'Plan List'!D$16,"")</f>
        <v/>
      </c>
      <c r="AH15" s="77"/>
      <c r="AI15" s="75" t="str">
        <f>IF(tblTrainingLog35[[#This Row],[Data monitoring for PBSP when Restrictive Procedures in place]],tblTrainingLog35[[#This Row],[Data monitoring for PBSP when Restrictive Procedures in place]]+'Plan List'!D$15,"")</f>
        <v/>
      </c>
      <c r="AJ15" s="77"/>
      <c r="AK15" s="78"/>
      <c r="AL15" s="78"/>
      <c r="AM15" s="78"/>
      <c r="AN15" s="75" t="str">
        <f>IF(tblTrainingLog35[[#This Row],[Nurse Delegation 90 day review documentation]],tblTrainingLog35[[#This Row],[Nurse Delegation 90 day review documentation]]+'Plan List'!D$22,"")</f>
        <v/>
      </c>
      <c r="AO15" s="79"/>
      <c r="AP15" s="75"/>
      <c r="AQ15" s="75"/>
    </row>
    <row r="16" spans="1:44" ht="33.950000000000003" customHeight="1" x14ac:dyDescent="0.3">
      <c r="C16" s="101"/>
      <c r="D16" s="74"/>
      <c r="E16" s="75" t="str">
        <f>IF(tblTrainingLog35[[#This Row],[PCSP (formerly known as ISP)]],tblTrainingLog35[[#This Row],[PCSP (formerly known as ISP)]]+'Plan List'!D$7,"")</f>
        <v/>
      </c>
      <c r="F16" s="74"/>
      <c r="G16" s="75" t="str">
        <f>IF(tblTrainingLog35[[#This Row],[IISP]],tblTrainingLog35[[#This Row],[IISP]]+'Plan List'!D$9,"")</f>
        <v/>
      </c>
      <c r="H16" s="74"/>
      <c r="I16" s="75" t="str">
        <f>IF(tblTrainingLog35[[#This Row],[IISP Summary of goal progress]],tblTrainingLog35[[#This Row],[IISP Summary of goal progress]]+'Plan List'!D$10,"")</f>
        <v/>
      </c>
      <c r="J16" s="76"/>
      <c r="K16" s="75" t="str">
        <f>IF(tblTrainingLog35[[#This Row],[IFP - Indivdual Financial Plan]],tblTrainingLog35[[#This Row],[IFP - Indivdual Financial Plan]]+'Plan List'!D$8,"")</f>
        <v/>
      </c>
      <c r="L16" s="112"/>
      <c r="M16" s="74"/>
      <c r="N16" s="76"/>
      <c r="O16" s="76"/>
      <c r="P16" s="76"/>
      <c r="Q16" s="76"/>
      <c r="R16" s="75" t="str">
        <f>IF(tblTrainingLog35[[#This Row],[Medical Device with known safety risk]],tblTrainingLog35[[#This Row],[Medical Device with known safety risk]]+'Plan List'!D$31,"")</f>
        <v/>
      </c>
      <c r="S16" s="78"/>
      <c r="T16" s="75" t="str">
        <f>IF(tblTrainingLog35[[#This Row],[Community Protection Treatment Plan]],tblTrainingLog35[[#This Row],[Community Protection Treatment Plan]]+'Plan List'!D$33,"")</f>
        <v/>
      </c>
      <c r="U16" s="78"/>
      <c r="V16" s="78"/>
      <c r="W16" s="78"/>
      <c r="X16" s="78"/>
      <c r="Y16" s="78"/>
      <c r="Z16" s="77"/>
      <c r="AA16" s="77"/>
      <c r="AB16" s="75" t="str">
        <f>IF(tblTrainingLog35[[#This Row],[PBSP - Postitve Behavior Support Plan]],tblTrainingLog35[[#This Row],[PBSP - Postitve Behavior Support Plan]]+'Plan List'!D$13,"")</f>
        <v/>
      </c>
      <c r="AC16" s="77"/>
      <c r="AD16" s="77"/>
      <c r="AE16" s="75" t="str">
        <f>IF(tblTrainingLog35[[#This Row],[Exception to Policy (ETP) request &amp; consent for use of Restrictive Procedures]],tblTrainingLog35[[#This Row],[Exception to Policy (ETP) request &amp; consent for use of Restrictive Procedures]]+'Plan List'!D$17,"")</f>
        <v/>
      </c>
      <c r="AF16" s="77"/>
      <c r="AG16" s="75" t="str">
        <f>IF(tblTrainingLog35[[#This Row],[Data monitoring for PBSP WITHOUT Restrictive Procedures ]],tblTrainingLog35[[#This Row],[Data monitoring for PBSP WITHOUT Restrictive Procedures ]]+'Plan List'!D$16,"")</f>
        <v/>
      </c>
      <c r="AH16" s="77"/>
      <c r="AI16" s="75" t="str">
        <f>IF(tblTrainingLog35[[#This Row],[Data monitoring for PBSP when Restrictive Procedures in place]],tblTrainingLog35[[#This Row],[Data monitoring for PBSP when Restrictive Procedures in place]]+'Plan List'!D$15,"")</f>
        <v/>
      </c>
      <c r="AJ16" s="77"/>
      <c r="AK16" s="78"/>
      <c r="AL16" s="78"/>
      <c r="AM16" s="78"/>
      <c r="AN16" s="75" t="str">
        <f>IF(tblTrainingLog35[[#This Row],[Nurse Delegation 90 day review documentation]],tblTrainingLog35[[#This Row],[Nurse Delegation 90 day review documentation]]+'Plan List'!D$22,"")</f>
        <v/>
      </c>
      <c r="AO16" s="79"/>
      <c r="AP16" s="75"/>
      <c r="AQ16" s="75"/>
    </row>
    <row r="17" spans="3:43" ht="33.950000000000003" customHeight="1" x14ac:dyDescent="0.3">
      <c r="C17" s="101"/>
      <c r="D17" s="74"/>
      <c r="E17" s="75" t="str">
        <f>IF(tblTrainingLog35[[#This Row],[PCSP (formerly known as ISP)]],tblTrainingLog35[[#This Row],[PCSP (formerly known as ISP)]]+'Plan List'!D$7,"")</f>
        <v/>
      </c>
      <c r="F17" s="74"/>
      <c r="G17" s="75" t="str">
        <f>IF(tblTrainingLog35[[#This Row],[IISP]],tblTrainingLog35[[#This Row],[IISP]]+'Plan List'!D$9,"")</f>
        <v/>
      </c>
      <c r="H17" s="74"/>
      <c r="I17" s="75" t="str">
        <f>IF(tblTrainingLog35[[#This Row],[IISP Summary of goal progress]],tblTrainingLog35[[#This Row],[IISP Summary of goal progress]]+'Plan List'!D$10,"")</f>
        <v/>
      </c>
      <c r="J17" s="76"/>
      <c r="K17" s="75" t="str">
        <f>IF(tblTrainingLog35[[#This Row],[IFP - Indivdual Financial Plan]],tblTrainingLog35[[#This Row],[IFP - Indivdual Financial Plan]]+'Plan List'!D$8,"")</f>
        <v/>
      </c>
      <c r="L17" s="112"/>
      <c r="M17" s="74"/>
      <c r="N17" s="76"/>
      <c r="O17" s="76"/>
      <c r="P17" s="76"/>
      <c r="Q17" s="76"/>
      <c r="R17" s="75" t="str">
        <f>IF(tblTrainingLog35[[#This Row],[Medical Device with known safety risk]],tblTrainingLog35[[#This Row],[Medical Device with known safety risk]]+'Plan List'!D$31,"")</f>
        <v/>
      </c>
      <c r="S17" s="78"/>
      <c r="T17" s="75" t="str">
        <f>IF(tblTrainingLog35[[#This Row],[Community Protection Treatment Plan]],tblTrainingLog35[[#This Row],[Community Protection Treatment Plan]]+'Plan List'!D$33,"")</f>
        <v/>
      </c>
      <c r="U17" s="78"/>
      <c r="V17" s="78"/>
      <c r="W17" s="78"/>
      <c r="X17" s="78"/>
      <c r="Y17" s="78"/>
      <c r="Z17" s="77"/>
      <c r="AA17" s="77"/>
      <c r="AB17" s="75" t="str">
        <f>IF(tblTrainingLog35[[#This Row],[PBSP - Postitve Behavior Support Plan]],tblTrainingLog35[[#This Row],[PBSP - Postitve Behavior Support Plan]]+'Plan List'!D$13,"")</f>
        <v/>
      </c>
      <c r="AC17" s="77"/>
      <c r="AD17" s="77"/>
      <c r="AE17" s="75" t="str">
        <f>IF(tblTrainingLog35[[#This Row],[Exception to Policy (ETP) request &amp; consent for use of Restrictive Procedures]],tblTrainingLog35[[#This Row],[Exception to Policy (ETP) request &amp; consent for use of Restrictive Procedures]]+'Plan List'!D$17,"")</f>
        <v/>
      </c>
      <c r="AF17" s="77"/>
      <c r="AG17" s="75" t="str">
        <f>IF(tblTrainingLog35[[#This Row],[Data monitoring for PBSP WITHOUT Restrictive Procedures ]],tblTrainingLog35[[#This Row],[Data monitoring for PBSP WITHOUT Restrictive Procedures ]]+'Plan List'!D$16,"")</f>
        <v/>
      </c>
      <c r="AH17" s="77"/>
      <c r="AI17" s="75" t="str">
        <f>IF(tblTrainingLog35[[#This Row],[Data monitoring for PBSP when Restrictive Procedures in place]],tblTrainingLog35[[#This Row],[Data monitoring for PBSP when Restrictive Procedures in place]]+'Plan List'!D$15,"")</f>
        <v/>
      </c>
      <c r="AJ17" s="77"/>
      <c r="AK17" s="78"/>
      <c r="AL17" s="78"/>
      <c r="AM17" s="78"/>
      <c r="AN17" s="75" t="str">
        <f>IF(tblTrainingLog35[[#This Row],[Nurse Delegation 90 day review documentation]],tblTrainingLog35[[#This Row],[Nurse Delegation 90 day review documentation]]+'Plan List'!D$22,"")</f>
        <v/>
      </c>
      <c r="AO17" s="79"/>
      <c r="AP17" s="75"/>
      <c r="AQ17" s="75"/>
    </row>
    <row r="18" spans="3:43" ht="33.950000000000003" customHeight="1" x14ac:dyDescent="0.3">
      <c r="C18" s="101"/>
      <c r="D18" s="74"/>
      <c r="E18" s="75" t="str">
        <f>IF(tblTrainingLog35[[#This Row],[PCSP (formerly known as ISP)]],tblTrainingLog35[[#This Row],[PCSP (formerly known as ISP)]]+'Plan List'!D$7,"")</f>
        <v/>
      </c>
      <c r="F18" s="74"/>
      <c r="G18" s="75" t="str">
        <f>IF(tblTrainingLog35[[#This Row],[IISP]],tblTrainingLog35[[#This Row],[IISP]]+'Plan List'!D$9,"")</f>
        <v/>
      </c>
      <c r="H18" s="74"/>
      <c r="I18" s="75" t="str">
        <f>IF(tblTrainingLog35[[#This Row],[IISP Summary of goal progress]],tblTrainingLog35[[#This Row],[IISP Summary of goal progress]]+'Plan List'!D$10,"")</f>
        <v/>
      </c>
      <c r="J18" s="76"/>
      <c r="K18" s="75" t="str">
        <f>IF(tblTrainingLog35[[#This Row],[IFP - Indivdual Financial Plan]],tblTrainingLog35[[#This Row],[IFP - Indivdual Financial Plan]]+'Plan List'!D$8,"")</f>
        <v/>
      </c>
      <c r="L18" s="112"/>
      <c r="M18" s="74"/>
      <c r="N18" s="76"/>
      <c r="O18" s="76"/>
      <c r="P18" s="76"/>
      <c r="Q18" s="76"/>
      <c r="R18" s="75" t="str">
        <f>IF(tblTrainingLog35[[#This Row],[Medical Device with known safety risk]],tblTrainingLog35[[#This Row],[Medical Device with known safety risk]]+'Plan List'!D$31,"")</f>
        <v/>
      </c>
      <c r="S18" s="78"/>
      <c r="T18" s="75" t="str">
        <f>IF(tblTrainingLog35[[#This Row],[Community Protection Treatment Plan]],tblTrainingLog35[[#This Row],[Community Protection Treatment Plan]]+'Plan List'!D$33,"")</f>
        <v/>
      </c>
      <c r="U18" s="78"/>
      <c r="V18" s="78"/>
      <c r="W18" s="78"/>
      <c r="X18" s="78"/>
      <c r="Y18" s="78"/>
      <c r="Z18" s="77"/>
      <c r="AA18" s="77"/>
      <c r="AB18" s="75" t="str">
        <f>IF(tblTrainingLog35[[#This Row],[PBSP - Postitve Behavior Support Plan]],tblTrainingLog35[[#This Row],[PBSP - Postitve Behavior Support Plan]]+'Plan List'!D$13,"")</f>
        <v/>
      </c>
      <c r="AC18" s="77"/>
      <c r="AD18" s="77"/>
      <c r="AE18" s="75" t="str">
        <f>IF(tblTrainingLog35[[#This Row],[Exception to Policy (ETP) request &amp; consent for use of Restrictive Procedures]],tblTrainingLog35[[#This Row],[Exception to Policy (ETP) request &amp; consent for use of Restrictive Procedures]]+'Plan List'!D$17,"")</f>
        <v/>
      </c>
      <c r="AF18" s="77"/>
      <c r="AG18" s="75" t="str">
        <f>IF(tblTrainingLog35[[#This Row],[Data monitoring for PBSP WITHOUT Restrictive Procedures ]],tblTrainingLog35[[#This Row],[Data monitoring for PBSP WITHOUT Restrictive Procedures ]]+'Plan List'!D$16,"")</f>
        <v/>
      </c>
      <c r="AH18" s="77"/>
      <c r="AI18" s="75" t="str">
        <f>IF(tblTrainingLog35[[#This Row],[Data monitoring for PBSP when Restrictive Procedures in place]],tblTrainingLog35[[#This Row],[Data monitoring for PBSP when Restrictive Procedures in place]]+'Plan List'!D$15,"")</f>
        <v/>
      </c>
      <c r="AJ18" s="77"/>
      <c r="AK18" s="78"/>
      <c r="AL18" s="78"/>
      <c r="AM18" s="78"/>
      <c r="AN18" s="75" t="str">
        <f>IF(tblTrainingLog35[[#This Row],[Nurse Delegation 90 day review documentation]],tblTrainingLog35[[#This Row],[Nurse Delegation 90 day review documentation]]+'Plan List'!D$22,"")</f>
        <v/>
      </c>
      <c r="AO18" s="79"/>
      <c r="AP18" s="75"/>
      <c r="AQ18" s="75"/>
    </row>
    <row r="19" spans="3:43" ht="33.950000000000003" customHeight="1" x14ac:dyDescent="0.3">
      <c r="C19" s="101"/>
      <c r="D19" s="74"/>
      <c r="E19" s="75" t="str">
        <f>IF(tblTrainingLog35[[#This Row],[PCSP (formerly known as ISP)]],tblTrainingLog35[[#This Row],[PCSP (formerly known as ISP)]]+'Plan List'!D$7,"")</f>
        <v/>
      </c>
      <c r="F19" s="74"/>
      <c r="G19" s="75" t="str">
        <f>IF(tblTrainingLog35[[#This Row],[IISP]],tblTrainingLog35[[#This Row],[IISP]]+'Plan List'!D$9,"")</f>
        <v/>
      </c>
      <c r="H19" s="74"/>
      <c r="I19" s="75" t="str">
        <f>IF(tblTrainingLog35[[#This Row],[IISP Summary of goal progress]],tblTrainingLog35[[#This Row],[IISP Summary of goal progress]]+'Plan List'!D$10,"")</f>
        <v/>
      </c>
      <c r="J19" s="76"/>
      <c r="K19" s="75" t="str">
        <f>IF(tblTrainingLog35[[#This Row],[IFP - Indivdual Financial Plan]],tblTrainingLog35[[#This Row],[IFP - Indivdual Financial Plan]]+'Plan List'!D$8,"")</f>
        <v/>
      </c>
      <c r="L19" s="112"/>
      <c r="M19" s="74"/>
      <c r="N19" s="76"/>
      <c r="O19" s="76"/>
      <c r="P19" s="76"/>
      <c r="Q19" s="76"/>
      <c r="R19" s="75" t="str">
        <f>IF(tblTrainingLog35[[#This Row],[Medical Device with known safety risk]],tblTrainingLog35[[#This Row],[Medical Device with known safety risk]]+'Plan List'!D$31,"")</f>
        <v/>
      </c>
      <c r="S19" s="78"/>
      <c r="T19" s="75" t="str">
        <f>IF(tblTrainingLog35[[#This Row],[Community Protection Treatment Plan]],tblTrainingLog35[[#This Row],[Community Protection Treatment Plan]]+'Plan List'!D$33,"")</f>
        <v/>
      </c>
      <c r="U19" s="78"/>
      <c r="V19" s="78"/>
      <c r="W19" s="78"/>
      <c r="X19" s="78"/>
      <c r="Y19" s="78"/>
      <c r="Z19" s="77"/>
      <c r="AA19" s="77"/>
      <c r="AB19" s="75" t="str">
        <f>IF(tblTrainingLog35[[#This Row],[PBSP - Postitve Behavior Support Plan]],tblTrainingLog35[[#This Row],[PBSP - Postitve Behavior Support Plan]]+'Plan List'!D$13,"")</f>
        <v/>
      </c>
      <c r="AC19" s="77"/>
      <c r="AD19" s="77"/>
      <c r="AE19" s="75" t="str">
        <f>IF(tblTrainingLog35[[#This Row],[Exception to Policy (ETP) request &amp; consent for use of Restrictive Procedures]],tblTrainingLog35[[#This Row],[Exception to Policy (ETP) request &amp; consent for use of Restrictive Procedures]]+'Plan List'!D$17,"")</f>
        <v/>
      </c>
      <c r="AF19" s="77"/>
      <c r="AG19" s="75" t="str">
        <f>IF(tblTrainingLog35[[#This Row],[Data monitoring for PBSP WITHOUT Restrictive Procedures ]],tblTrainingLog35[[#This Row],[Data monitoring for PBSP WITHOUT Restrictive Procedures ]]+'Plan List'!D$16,"")</f>
        <v/>
      </c>
      <c r="AH19" s="77"/>
      <c r="AI19" s="75" t="str">
        <f>IF(tblTrainingLog35[[#This Row],[Data monitoring for PBSP when Restrictive Procedures in place]],tblTrainingLog35[[#This Row],[Data monitoring for PBSP when Restrictive Procedures in place]]+'Plan List'!D$15,"")</f>
        <v/>
      </c>
      <c r="AJ19" s="77"/>
      <c r="AK19" s="78"/>
      <c r="AL19" s="78"/>
      <c r="AM19" s="78"/>
      <c r="AN19" s="75" t="str">
        <f>IF(tblTrainingLog35[[#This Row],[Nurse Delegation 90 day review documentation]],tblTrainingLog35[[#This Row],[Nurse Delegation 90 day review documentation]]+'Plan List'!D$22,"")</f>
        <v/>
      </c>
      <c r="AO19" s="79"/>
      <c r="AP19" s="75"/>
      <c r="AQ19" s="75"/>
    </row>
    <row r="20" spans="3:43" ht="33.950000000000003" customHeight="1" x14ac:dyDescent="0.3">
      <c r="C20" s="101"/>
      <c r="D20" s="74"/>
      <c r="E20" s="75" t="str">
        <f>IF(tblTrainingLog35[[#This Row],[PCSP (formerly known as ISP)]],tblTrainingLog35[[#This Row],[PCSP (formerly known as ISP)]]+'Plan List'!D$7,"")</f>
        <v/>
      </c>
      <c r="F20" s="74"/>
      <c r="G20" s="75" t="str">
        <f>IF(tblTrainingLog35[[#This Row],[IISP]],tblTrainingLog35[[#This Row],[IISP]]+'Plan List'!D$9,"")</f>
        <v/>
      </c>
      <c r="H20" s="74"/>
      <c r="I20" s="75" t="str">
        <f>IF(tblTrainingLog35[[#This Row],[IISP Summary of goal progress]],tblTrainingLog35[[#This Row],[IISP Summary of goal progress]]+'Plan List'!D$10,"")</f>
        <v/>
      </c>
      <c r="J20" s="76"/>
      <c r="K20" s="75" t="str">
        <f>IF(tblTrainingLog35[[#This Row],[IFP - Indivdual Financial Plan]],tblTrainingLog35[[#This Row],[IFP - Indivdual Financial Plan]]+'Plan List'!D$8,"")</f>
        <v/>
      </c>
      <c r="L20" s="112"/>
      <c r="M20" s="74"/>
      <c r="N20" s="76"/>
      <c r="O20" s="76"/>
      <c r="P20" s="76"/>
      <c r="Q20" s="76"/>
      <c r="R20" s="75" t="str">
        <f>IF(tblTrainingLog35[[#This Row],[Medical Device with known safety risk]],tblTrainingLog35[[#This Row],[Medical Device with known safety risk]]+'Plan List'!D$31,"")</f>
        <v/>
      </c>
      <c r="S20" s="78"/>
      <c r="T20" s="75" t="str">
        <f>IF(tblTrainingLog35[[#This Row],[Community Protection Treatment Plan]],tblTrainingLog35[[#This Row],[Community Protection Treatment Plan]]+'Plan List'!D$33,"")</f>
        <v/>
      </c>
      <c r="U20" s="78"/>
      <c r="V20" s="78"/>
      <c r="W20" s="78"/>
      <c r="X20" s="78"/>
      <c r="Y20" s="78"/>
      <c r="Z20" s="77"/>
      <c r="AA20" s="77"/>
      <c r="AB20" s="75" t="str">
        <f>IF(tblTrainingLog35[[#This Row],[PBSP - Postitve Behavior Support Plan]],tblTrainingLog35[[#This Row],[PBSP - Postitve Behavior Support Plan]]+'Plan List'!D$13,"")</f>
        <v/>
      </c>
      <c r="AC20" s="77"/>
      <c r="AD20" s="77"/>
      <c r="AE20" s="75" t="str">
        <f>IF(tblTrainingLog35[[#This Row],[Exception to Policy (ETP) request &amp; consent for use of Restrictive Procedures]],tblTrainingLog35[[#This Row],[Exception to Policy (ETP) request &amp; consent for use of Restrictive Procedures]]+'Plan List'!D$17,"")</f>
        <v/>
      </c>
      <c r="AF20" s="77"/>
      <c r="AG20" s="75" t="str">
        <f>IF(tblTrainingLog35[[#This Row],[Data monitoring for PBSP WITHOUT Restrictive Procedures ]],tblTrainingLog35[[#This Row],[Data monitoring for PBSP WITHOUT Restrictive Procedures ]]+'Plan List'!D$16,"")</f>
        <v/>
      </c>
      <c r="AH20" s="77"/>
      <c r="AI20" s="75" t="str">
        <f>IF(tblTrainingLog35[[#This Row],[Data monitoring for PBSP when Restrictive Procedures in place]],tblTrainingLog35[[#This Row],[Data monitoring for PBSP when Restrictive Procedures in place]]+'Plan List'!D$15,"")</f>
        <v/>
      </c>
      <c r="AJ20" s="77"/>
      <c r="AK20" s="78"/>
      <c r="AL20" s="78"/>
      <c r="AM20" s="78"/>
      <c r="AN20" s="75" t="str">
        <f>IF(tblTrainingLog35[[#This Row],[Nurse Delegation 90 day review documentation]],tblTrainingLog35[[#This Row],[Nurse Delegation 90 day review documentation]]+'Plan List'!D$22,"")</f>
        <v/>
      </c>
      <c r="AO20" s="79"/>
      <c r="AP20" s="75"/>
      <c r="AQ20" s="75"/>
    </row>
    <row r="21" spans="3:43" ht="33.950000000000003" customHeight="1" x14ac:dyDescent="0.3">
      <c r="C21" s="101"/>
      <c r="D21" s="74"/>
      <c r="E21" s="75" t="str">
        <f>IF(tblTrainingLog35[[#This Row],[PCSP (formerly known as ISP)]],tblTrainingLog35[[#This Row],[PCSP (formerly known as ISP)]]+'Plan List'!D$7,"")</f>
        <v/>
      </c>
      <c r="F21" s="80"/>
      <c r="G21" s="75" t="str">
        <f>IF(tblTrainingLog35[[#This Row],[IISP]],tblTrainingLog35[[#This Row],[IISP]]+'Plan List'!D$9,"")</f>
        <v/>
      </c>
      <c r="H21" s="80"/>
      <c r="I21" s="75" t="str">
        <f>IF(tblTrainingLog35[[#This Row],[IISP Summary of goal progress]],tblTrainingLog35[[#This Row],[IISP Summary of goal progress]]+'Plan List'!D$10,"")</f>
        <v/>
      </c>
      <c r="J21" s="81"/>
      <c r="K21" s="75" t="str">
        <f>IF(tblTrainingLog35[[#This Row],[IFP - Indivdual Financial Plan]],tblTrainingLog35[[#This Row],[IFP - Indivdual Financial Plan]]+'Plan List'!D$8,"")</f>
        <v/>
      </c>
      <c r="L21" s="112"/>
      <c r="M21" s="80"/>
      <c r="N21" s="81"/>
      <c r="O21" s="81"/>
      <c r="P21" s="81"/>
      <c r="Q21" s="81"/>
      <c r="R21" s="75" t="str">
        <f>IF(tblTrainingLog35[[#This Row],[Medical Device with known safety risk]],tblTrainingLog35[[#This Row],[Medical Device with known safety risk]]+'Plan List'!D$31,"")</f>
        <v/>
      </c>
      <c r="S21" s="84"/>
      <c r="T21" s="75" t="str">
        <f>IF(tblTrainingLog35[[#This Row],[Community Protection Treatment Plan]],tblTrainingLog35[[#This Row],[Community Protection Treatment Plan]]+'Plan List'!D$33,"")</f>
        <v/>
      </c>
      <c r="U21" s="84"/>
      <c r="V21" s="84"/>
      <c r="W21" s="84"/>
      <c r="X21" s="84"/>
      <c r="Y21" s="84"/>
      <c r="Z21" s="83"/>
      <c r="AA21" s="83"/>
      <c r="AB21" s="75" t="str">
        <f>IF(tblTrainingLog35[[#This Row],[PBSP - Postitve Behavior Support Plan]],tblTrainingLog35[[#This Row],[PBSP - Postitve Behavior Support Plan]]+'Plan List'!D$13,"")</f>
        <v/>
      </c>
      <c r="AC21" s="83"/>
      <c r="AD21" s="83"/>
      <c r="AE21" s="75" t="str">
        <f>IF(tblTrainingLog35[[#This Row],[Exception to Policy (ETP) request &amp; consent for use of Restrictive Procedures]],tblTrainingLog35[[#This Row],[Exception to Policy (ETP) request &amp; consent for use of Restrictive Procedures]]+'Plan List'!D$17,"")</f>
        <v/>
      </c>
      <c r="AF21" s="83"/>
      <c r="AG21" s="75" t="str">
        <f>IF(tblTrainingLog35[[#This Row],[Data monitoring for PBSP WITHOUT Restrictive Procedures ]],tblTrainingLog35[[#This Row],[Data monitoring for PBSP WITHOUT Restrictive Procedures ]]+'Plan List'!D$16,"")</f>
        <v/>
      </c>
      <c r="AH21" s="83"/>
      <c r="AI21" s="75" t="str">
        <f>IF(tblTrainingLog35[[#This Row],[Data monitoring for PBSP when Restrictive Procedures in place]],tblTrainingLog35[[#This Row],[Data monitoring for PBSP when Restrictive Procedures in place]]+'Plan List'!D$15,"")</f>
        <v/>
      </c>
      <c r="AJ21" s="83"/>
      <c r="AK21" s="84"/>
      <c r="AL21" s="84"/>
      <c r="AM21" s="84"/>
      <c r="AN21" s="75" t="str">
        <f>IF(tblTrainingLog35[[#This Row],[Nurse Delegation 90 day review documentation]],tblTrainingLog35[[#This Row],[Nurse Delegation 90 day review documentation]]+'Plan List'!D$22,"")</f>
        <v/>
      </c>
      <c r="AO21" s="85"/>
      <c r="AP21" s="82"/>
      <c r="AQ21" s="82"/>
    </row>
    <row r="22" spans="3:43" ht="33.950000000000003" customHeight="1" x14ac:dyDescent="0.3">
      <c r="C22" s="101"/>
      <c r="D22" s="74"/>
      <c r="E22" s="75" t="str">
        <f>IF(tblTrainingLog35[[#This Row],[PCSP (formerly known as ISP)]],tblTrainingLog35[[#This Row],[PCSP (formerly known as ISP)]]+'Plan List'!D$7,"")</f>
        <v/>
      </c>
      <c r="F22" s="80"/>
      <c r="G22" s="75" t="str">
        <f>IF(tblTrainingLog35[[#This Row],[IISP]],tblTrainingLog35[[#This Row],[IISP]]+'Plan List'!D$9,"")</f>
        <v/>
      </c>
      <c r="H22" s="80"/>
      <c r="I22" s="75" t="str">
        <f>IF(tblTrainingLog35[[#This Row],[IISP Summary of goal progress]],tblTrainingLog35[[#This Row],[IISP Summary of goal progress]]+'Plan List'!D$10,"")</f>
        <v/>
      </c>
      <c r="J22" s="81"/>
      <c r="K22" s="75" t="str">
        <f>IF(tblTrainingLog35[[#This Row],[IFP - Indivdual Financial Plan]],tblTrainingLog35[[#This Row],[IFP - Indivdual Financial Plan]]+'Plan List'!D$8,"")</f>
        <v/>
      </c>
      <c r="L22" s="112"/>
      <c r="M22" s="80"/>
      <c r="N22" s="81"/>
      <c r="O22" s="81"/>
      <c r="P22" s="81"/>
      <c r="Q22" s="81"/>
      <c r="R22" s="75" t="str">
        <f>IF(tblTrainingLog35[[#This Row],[Medical Device with known safety risk]],tblTrainingLog35[[#This Row],[Medical Device with known safety risk]]+'Plan List'!D$31,"")</f>
        <v/>
      </c>
      <c r="S22" s="84"/>
      <c r="T22" s="75" t="str">
        <f>IF(tblTrainingLog35[[#This Row],[Community Protection Treatment Plan]],tblTrainingLog35[[#This Row],[Community Protection Treatment Plan]]+'Plan List'!D$33,"")</f>
        <v/>
      </c>
      <c r="U22" s="84"/>
      <c r="V22" s="84"/>
      <c r="W22" s="84"/>
      <c r="X22" s="84"/>
      <c r="Y22" s="84"/>
      <c r="Z22" s="83"/>
      <c r="AA22" s="83"/>
      <c r="AB22" s="75" t="str">
        <f>IF(tblTrainingLog35[[#This Row],[PBSP - Postitve Behavior Support Plan]],tblTrainingLog35[[#This Row],[PBSP - Postitve Behavior Support Plan]]+'Plan List'!D$13,"")</f>
        <v/>
      </c>
      <c r="AC22" s="83"/>
      <c r="AD22" s="83"/>
      <c r="AE22" s="75" t="str">
        <f>IF(tblTrainingLog35[[#This Row],[Exception to Policy (ETP) request &amp; consent for use of Restrictive Procedures]],tblTrainingLog35[[#This Row],[Exception to Policy (ETP) request &amp; consent for use of Restrictive Procedures]]+'Plan List'!D$17,"")</f>
        <v/>
      </c>
      <c r="AF22" s="83"/>
      <c r="AG22" s="75" t="str">
        <f>IF(tblTrainingLog35[[#This Row],[Data monitoring for PBSP WITHOUT Restrictive Procedures ]],tblTrainingLog35[[#This Row],[Data monitoring for PBSP WITHOUT Restrictive Procedures ]]+'Plan List'!D$16,"")</f>
        <v/>
      </c>
      <c r="AH22" s="83"/>
      <c r="AI22" s="75" t="str">
        <f>IF(tblTrainingLog35[[#This Row],[Data monitoring for PBSP when Restrictive Procedures in place]],tblTrainingLog35[[#This Row],[Data monitoring for PBSP when Restrictive Procedures in place]]+'Plan List'!D$15,"")</f>
        <v/>
      </c>
      <c r="AJ22" s="83"/>
      <c r="AK22" s="84"/>
      <c r="AL22" s="84"/>
      <c r="AM22" s="84"/>
      <c r="AN22" s="75" t="str">
        <f>IF(tblTrainingLog35[[#This Row],[Nurse Delegation 90 day review documentation]],tblTrainingLog35[[#This Row],[Nurse Delegation 90 day review documentation]]+'Plan List'!D$22,"")</f>
        <v/>
      </c>
      <c r="AO22" s="85"/>
      <c r="AP22" s="82"/>
      <c r="AQ22" s="82"/>
    </row>
    <row r="23" spans="3:43" ht="33.950000000000003" customHeight="1" x14ac:dyDescent="0.3">
      <c r="C23" s="101"/>
      <c r="D23" s="74"/>
      <c r="E23" s="75" t="str">
        <f>IF(tblTrainingLog35[[#This Row],[PCSP (formerly known as ISP)]],tblTrainingLog35[[#This Row],[PCSP (formerly known as ISP)]]+'Plan List'!D$7,"")</f>
        <v/>
      </c>
      <c r="F23" s="80"/>
      <c r="G23" s="75" t="str">
        <f>IF(tblTrainingLog35[[#This Row],[IISP]],tblTrainingLog35[[#This Row],[IISP]]+'Plan List'!D$9,"")</f>
        <v/>
      </c>
      <c r="H23" s="80"/>
      <c r="I23" s="75" t="str">
        <f>IF(tblTrainingLog35[[#This Row],[IISP Summary of goal progress]],tblTrainingLog35[[#This Row],[IISP Summary of goal progress]]+'Plan List'!D$10,"")</f>
        <v/>
      </c>
      <c r="J23" s="81"/>
      <c r="K23" s="75" t="str">
        <f>IF(tblTrainingLog35[[#This Row],[IFP - Indivdual Financial Plan]],tblTrainingLog35[[#This Row],[IFP - Indivdual Financial Plan]]+'Plan List'!D$8,"")</f>
        <v/>
      </c>
      <c r="L23" s="112"/>
      <c r="M23" s="80"/>
      <c r="N23" s="81"/>
      <c r="O23" s="81"/>
      <c r="P23" s="81"/>
      <c r="Q23" s="81"/>
      <c r="R23" s="75" t="str">
        <f>IF(tblTrainingLog35[[#This Row],[Medical Device with known safety risk]],tblTrainingLog35[[#This Row],[Medical Device with known safety risk]]+'Plan List'!D$31,"")</f>
        <v/>
      </c>
      <c r="S23" s="84"/>
      <c r="T23" s="75" t="str">
        <f>IF(tblTrainingLog35[[#This Row],[Community Protection Treatment Plan]],tblTrainingLog35[[#This Row],[Community Protection Treatment Plan]]+'Plan List'!D$33,"")</f>
        <v/>
      </c>
      <c r="U23" s="84"/>
      <c r="V23" s="84"/>
      <c r="W23" s="84"/>
      <c r="X23" s="84"/>
      <c r="Y23" s="84"/>
      <c r="Z23" s="83"/>
      <c r="AA23" s="83"/>
      <c r="AB23" s="75" t="str">
        <f>IF(tblTrainingLog35[[#This Row],[PBSP - Postitve Behavior Support Plan]],tblTrainingLog35[[#This Row],[PBSP - Postitve Behavior Support Plan]]+'Plan List'!D$13,"")</f>
        <v/>
      </c>
      <c r="AC23" s="83"/>
      <c r="AD23" s="83"/>
      <c r="AE23" s="75" t="str">
        <f>IF(tblTrainingLog35[[#This Row],[Exception to Policy (ETP) request &amp; consent for use of Restrictive Procedures]],tblTrainingLog35[[#This Row],[Exception to Policy (ETP) request &amp; consent for use of Restrictive Procedures]]+'Plan List'!D$17,"")</f>
        <v/>
      </c>
      <c r="AF23" s="83"/>
      <c r="AG23" s="75" t="str">
        <f>IF(tblTrainingLog35[[#This Row],[Data monitoring for PBSP WITHOUT Restrictive Procedures ]],tblTrainingLog35[[#This Row],[Data monitoring for PBSP WITHOUT Restrictive Procedures ]]+'Plan List'!D$16,"")</f>
        <v/>
      </c>
      <c r="AH23" s="83"/>
      <c r="AI23" s="75" t="str">
        <f>IF(tblTrainingLog35[[#This Row],[Data monitoring for PBSP when Restrictive Procedures in place]],tblTrainingLog35[[#This Row],[Data monitoring for PBSP when Restrictive Procedures in place]]+'Plan List'!D$15,"")</f>
        <v/>
      </c>
      <c r="AJ23" s="83"/>
      <c r="AK23" s="84"/>
      <c r="AL23" s="84"/>
      <c r="AM23" s="84"/>
      <c r="AN23" s="75" t="str">
        <f>IF(tblTrainingLog35[[#This Row],[Nurse Delegation 90 day review documentation]],tblTrainingLog35[[#This Row],[Nurse Delegation 90 day review documentation]]+'Plan List'!D$22,"")</f>
        <v/>
      </c>
      <c r="AO23" s="85"/>
      <c r="AP23" s="82"/>
      <c r="AQ23" s="82"/>
    </row>
    <row r="24" spans="3:43" ht="33.950000000000003" customHeight="1" x14ac:dyDescent="0.3">
      <c r="C24" s="101"/>
      <c r="D24" s="74"/>
      <c r="E24" s="75" t="str">
        <f>IF(tblTrainingLog35[[#This Row],[PCSP (formerly known as ISP)]],tblTrainingLog35[[#This Row],[PCSP (formerly known as ISP)]]+'Plan List'!D$7,"")</f>
        <v/>
      </c>
      <c r="F24" s="80"/>
      <c r="G24" s="75" t="str">
        <f>IF(tblTrainingLog35[[#This Row],[IISP]],tblTrainingLog35[[#This Row],[IISP]]+'Plan List'!D$9,"")</f>
        <v/>
      </c>
      <c r="H24" s="80"/>
      <c r="I24" s="75" t="str">
        <f>IF(tblTrainingLog35[[#This Row],[IISP Summary of goal progress]],tblTrainingLog35[[#This Row],[IISP Summary of goal progress]]+'Plan List'!D$10,"")</f>
        <v/>
      </c>
      <c r="J24" s="81"/>
      <c r="K24" s="75" t="str">
        <f>IF(tblTrainingLog35[[#This Row],[IFP - Indivdual Financial Plan]],tblTrainingLog35[[#This Row],[IFP - Indivdual Financial Plan]]+'Plan List'!D$8,"")</f>
        <v/>
      </c>
      <c r="L24" s="112"/>
      <c r="M24" s="80"/>
      <c r="N24" s="81"/>
      <c r="O24" s="81"/>
      <c r="P24" s="81"/>
      <c r="Q24" s="81"/>
      <c r="R24" s="75" t="str">
        <f>IF(tblTrainingLog35[[#This Row],[Medical Device with known safety risk]],tblTrainingLog35[[#This Row],[Medical Device with known safety risk]]+'Plan List'!D$31,"")</f>
        <v/>
      </c>
      <c r="S24" s="84"/>
      <c r="T24" s="75" t="str">
        <f>IF(tblTrainingLog35[[#This Row],[Community Protection Treatment Plan]],tblTrainingLog35[[#This Row],[Community Protection Treatment Plan]]+'Plan List'!D$33,"")</f>
        <v/>
      </c>
      <c r="U24" s="84"/>
      <c r="V24" s="84"/>
      <c r="W24" s="84"/>
      <c r="X24" s="84"/>
      <c r="Y24" s="84"/>
      <c r="Z24" s="83"/>
      <c r="AA24" s="83"/>
      <c r="AB24" s="75" t="str">
        <f>IF(tblTrainingLog35[[#This Row],[PBSP - Postitve Behavior Support Plan]],tblTrainingLog35[[#This Row],[PBSP - Postitve Behavior Support Plan]]+'Plan List'!D$13,"")</f>
        <v/>
      </c>
      <c r="AC24" s="83"/>
      <c r="AD24" s="83"/>
      <c r="AE24" s="75" t="str">
        <f>IF(tblTrainingLog35[[#This Row],[Exception to Policy (ETP) request &amp; consent for use of Restrictive Procedures]],tblTrainingLog35[[#This Row],[Exception to Policy (ETP) request &amp; consent for use of Restrictive Procedures]]+'Plan List'!D$17,"")</f>
        <v/>
      </c>
      <c r="AF24" s="83"/>
      <c r="AG24" s="75" t="str">
        <f>IF(tblTrainingLog35[[#This Row],[Data monitoring for PBSP WITHOUT Restrictive Procedures ]],tblTrainingLog35[[#This Row],[Data monitoring for PBSP WITHOUT Restrictive Procedures ]]+'Plan List'!D$16,"")</f>
        <v/>
      </c>
      <c r="AH24" s="83"/>
      <c r="AI24" s="75" t="str">
        <f>IF(tblTrainingLog35[[#This Row],[Data monitoring for PBSP when Restrictive Procedures in place]],tblTrainingLog35[[#This Row],[Data monitoring for PBSP when Restrictive Procedures in place]]+'Plan List'!D$15,"")</f>
        <v/>
      </c>
      <c r="AJ24" s="83"/>
      <c r="AK24" s="84"/>
      <c r="AL24" s="84"/>
      <c r="AM24" s="84"/>
      <c r="AN24" s="75" t="str">
        <f>IF(tblTrainingLog35[[#This Row],[Nurse Delegation 90 day review documentation]],tblTrainingLog35[[#This Row],[Nurse Delegation 90 day review documentation]]+'Plan List'!D$22,"")</f>
        <v/>
      </c>
      <c r="AO24" s="85"/>
      <c r="AP24" s="82"/>
      <c r="AQ24" s="82"/>
    </row>
    <row r="25" spans="3:43" ht="33.950000000000003" customHeight="1" x14ac:dyDescent="0.3">
      <c r="C25" s="101"/>
      <c r="D25" s="74"/>
      <c r="E25" s="75" t="str">
        <f>IF(tblTrainingLog35[[#This Row],[PCSP (formerly known as ISP)]],tblTrainingLog35[[#This Row],[PCSP (formerly known as ISP)]]+'Plan List'!D$7,"")</f>
        <v/>
      </c>
      <c r="F25" s="80"/>
      <c r="G25" s="75" t="str">
        <f>IF(tblTrainingLog35[[#This Row],[IISP]],tblTrainingLog35[[#This Row],[IISP]]+'Plan List'!D$9,"")</f>
        <v/>
      </c>
      <c r="H25" s="80"/>
      <c r="I25" s="75" t="str">
        <f>IF(tblTrainingLog35[[#This Row],[IISP Summary of goal progress]],tblTrainingLog35[[#This Row],[IISP Summary of goal progress]]+'Plan List'!D$10,"")</f>
        <v/>
      </c>
      <c r="J25" s="81"/>
      <c r="K25" s="75" t="str">
        <f>IF(tblTrainingLog35[[#This Row],[IFP - Indivdual Financial Plan]],tblTrainingLog35[[#This Row],[IFP - Indivdual Financial Plan]]+'Plan List'!D$8,"")</f>
        <v/>
      </c>
      <c r="L25" s="112"/>
      <c r="M25" s="80"/>
      <c r="N25" s="81"/>
      <c r="O25" s="81"/>
      <c r="P25" s="81"/>
      <c r="Q25" s="81"/>
      <c r="R25" s="75" t="str">
        <f>IF(tblTrainingLog35[[#This Row],[Medical Device with known safety risk]],tblTrainingLog35[[#This Row],[Medical Device with known safety risk]]+'Plan List'!D$31,"")</f>
        <v/>
      </c>
      <c r="S25" s="84"/>
      <c r="T25" s="75" t="str">
        <f>IF(tblTrainingLog35[[#This Row],[Community Protection Treatment Plan]],tblTrainingLog35[[#This Row],[Community Protection Treatment Plan]]+'Plan List'!D$33,"")</f>
        <v/>
      </c>
      <c r="U25" s="84"/>
      <c r="V25" s="84"/>
      <c r="W25" s="84"/>
      <c r="X25" s="84"/>
      <c r="Y25" s="84"/>
      <c r="Z25" s="83"/>
      <c r="AA25" s="83"/>
      <c r="AB25" s="75" t="str">
        <f>IF(tblTrainingLog35[[#This Row],[PBSP - Postitve Behavior Support Plan]],tblTrainingLog35[[#This Row],[PBSP - Postitve Behavior Support Plan]]+'Plan List'!D$13,"")</f>
        <v/>
      </c>
      <c r="AC25" s="83"/>
      <c r="AD25" s="83"/>
      <c r="AE25" s="75" t="str">
        <f>IF(tblTrainingLog35[[#This Row],[Exception to Policy (ETP) request &amp; consent for use of Restrictive Procedures]],tblTrainingLog35[[#This Row],[Exception to Policy (ETP) request &amp; consent for use of Restrictive Procedures]]+'Plan List'!D$17,"")</f>
        <v/>
      </c>
      <c r="AF25" s="83"/>
      <c r="AG25" s="75" t="str">
        <f>IF(tblTrainingLog35[[#This Row],[Data monitoring for PBSP WITHOUT Restrictive Procedures ]],tblTrainingLog35[[#This Row],[Data monitoring for PBSP WITHOUT Restrictive Procedures ]]+'Plan List'!D$16,"")</f>
        <v/>
      </c>
      <c r="AH25" s="83"/>
      <c r="AI25" s="75" t="str">
        <f>IF(tblTrainingLog35[[#This Row],[Data monitoring for PBSP when Restrictive Procedures in place]],tblTrainingLog35[[#This Row],[Data monitoring for PBSP when Restrictive Procedures in place]]+'Plan List'!D$15,"")</f>
        <v/>
      </c>
      <c r="AJ25" s="83"/>
      <c r="AK25" s="84"/>
      <c r="AL25" s="84"/>
      <c r="AM25" s="84"/>
      <c r="AN25" s="75" t="str">
        <f>IF(tblTrainingLog35[[#This Row],[Nurse Delegation 90 day review documentation]],tblTrainingLog35[[#This Row],[Nurse Delegation 90 day review documentation]]+'Plan List'!D$22,"")</f>
        <v/>
      </c>
      <c r="AO25" s="85"/>
      <c r="AP25" s="82"/>
      <c r="AQ25" s="82"/>
    </row>
    <row r="26" spans="3:43" ht="33.950000000000003" customHeight="1" x14ac:dyDescent="0.3">
      <c r="C26" s="101"/>
      <c r="D26" s="74"/>
      <c r="E26" s="75" t="str">
        <f>IF(tblTrainingLog35[[#This Row],[PCSP (formerly known as ISP)]],tblTrainingLog35[[#This Row],[PCSP (formerly known as ISP)]]+'Plan List'!D$7,"")</f>
        <v/>
      </c>
      <c r="F26" s="80"/>
      <c r="G26" s="75" t="str">
        <f>IF(tblTrainingLog35[[#This Row],[IISP]],tblTrainingLog35[[#This Row],[IISP]]+'Plan List'!D$9,"")</f>
        <v/>
      </c>
      <c r="H26" s="80"/>
      <c r="I26" s="75" t="str">
        <f>IF(tblTrainingLog35[[#This Row],[IISP Summary of goal progress]],tblTrainingLog35[[#This Row],[IISP Summary of goal progress]]+'Plan List'!D$10,"")</f>
        <v/>
      </c>
      <c r="J26" s="81"/>
      <c r="K26" s="75" t="str">
        <f>IF(tblTrainingLog35[[#This Row],[IFP - Indivdual Financial Plan]],tblTrainingLog35[[#This Row],[IFP - Indivdual Financial Plan]]+'Plan List'!D$8,"")</f>
        <v/>
      </c>
      <c r="L26" s="112"/>
      <c r="M26" s="80"/>
      <c r="N26" s="81"/>
      <c r="O26" s="81"/>
      <c r="P26" s="81"/>
      <c r="Q26" s="81"/>
      <c r="R26" s="75" t="str">
        <f>IF(tblTrainingLog35[[#This Row],[Medical Device with known safety risk]],tblTrainingLog35[[#This Row],[Medical Device with known safety risk]]+'Plan List'!D$31,"")</f>
        <v/>
      </c>
      <c r="S26" s="84"/>
      <c r="T26" s="75" t="str">
        <f>IF(tblTrainingLog35[[#This Row],[Community Protection Treatment Plan]],tblTrainingLog35[[#This Row],[Community Protection Treatment Plan]]+'Plan List'!D$33,"")</f>
        <v/>
      </c>
      <c r="U26" s="84"/>
      <c r="V26" s="84"/>
      <c r="W26" s="84"/>
      <c r="X26" s="84"/>
      <c r="Y26" s="84"/>
      <c r="Z26" s="83"/>
      <c r="AA26" s="83"/>
      <c r="AB26" s="75" t="str">
        <f>IF(tblTrainingLog35[[#This Row],[PBSP - Postitve Behavior Support Plan]],tblTrainingLog35[[#This Row],[PBSP - Postitve Behavior Support Plan]]+'Plan List'!D$13,"")</f>
        <v/>
      </c>
      <c r="AC26" s="83"/>
      <c r="AD26" s="83"/>
      <c r="AE26" s="75" t="str">
        <f>IF(tblTrainingLog35[[#This Row],[Exception to Policy (ETP) request &amp; consent for use of Restrictive Procedures]],tblTrainingLog35[[#This Row],[Exception to Policy (ETP) request &amp; consent for use of Restrictive Procedures]]+'Plan List'!D$17,"")</f>
        <v/>
      </c>
      <c r="AF26" s="83"/>
      <c r="AG26" s="75" t="str">
        <f>IF(tblTrainingLog35[[#This Row],[Data monitoring for PBSP WITHOUT Restrictive Procedures ]],tblTrainingLog35[[#This Row],[Data monitoring for PBSP WITHOUT Restrictive Procedures ]]+'Plan List'!D$16,"")</f>
        <v/>
      </c>
      <c r="AH26" s="83"/>
      <c r="AI26" s="75" t="str">
        <f>IF(tblTrainingLog35[[#This Row],[Data monitoring for PBSP when Restrictive Procedures in place]],tblTrainingLog35[[#This Row],[Data monitoring for PBSP when Restrictive Procedures in place]]+'Plan List'!D$15,"")</f>
        <v/>
      </c>
      <c r="AJ26" s="83"/>
      <c r="AK26" s="84"/>
      <c r="AL26" s="84"/>
      <c r="AM26" s="84"/>
      <c r="AN26" s="75" t="str">
        <f>IF(tblTrainingLog35[[#This Row],[Nurse Delegation 90 day review documentation]],tblTrainingLog35[[#This Row],[Nurse Delegation 90 day review documentation]]+'Plan List'!D$22,"")</f>
        <v/>
      </c>
      <c r="AO26" s="85"/>
      <c r="AP26" s="82"/>
      <c r="AQ26" s="82"/>
    </row>
    <row r="27" spans="3:43" ht="33.950000000000003" customHeight="1" x14ac:dyDescent="0.3">
      <c r="C27" s="101"/>
      <c r="D27" s="74"/>
      <c r="E27" s="75" t="str">
        <f>IF(tblTrainingLog35[[#This Row],[PCSP (formerly known as ISP)]],tblTrainingLog35[[#This Row],[PCSP (formerly known as ISP)]]+'Plan List'!D$7,"")</f>
        <v/>
      </c>
      <c r="F27" s="80"/>
      <c r="G27" s="75" t="str">
        <f>IF(tblTrainingLog35[[#This Row],[IISP]],tblTrainingLog35[[#This Row],[IISP]]+'Plan List'!D$9,"")</f>
        <v/>
      </c>
      <c r="H27" s="80"/>
      <c r="I27" s="75" t="str">
        <f>IF(tblTrainingLog35[[#This Row],[IISP Summary of goal progress]],tblTrainingLog35[[#This Row],[IISP Summary of goal progress]]+'Plan List'!D$10,"")</f>
        <v/>
      </c>
      <c r="J27" s="81"/>
      <c r="K27" s="75" t="str">
        <f>IF(tblTrainingLog35[[#This Row],[IFP - Indivdual Financial Plan]],tblTrainingLog35[[#This Row],[IFP - Indivdual Financial Plan]]+'Plan List'!D$8,"")</f>
        <v/>
      </c>
      <c r="L27" s="112"/>
      <c r="M27" s="80"/>
      <c r="N27" s="81"/>
      <c r="O27" s="81"/>
      <c r="P27" s="81"/>
      <c r="Q27" s="81"/>
      <c r="R27" s="75" t="str">
        <f>IF(tblTrainingLog35[[#This Row],[Medical Device with known safety risk]],tblTrainingLog35[[#This Row],[Medical Device with known safety risk]]+'Plan List'!D$31,"")</f>
        <v/>
      </c>
      <c r="S27" s="84"/>
      <c r="T27" s="75" t="str">
        <f>IF(tblTrainingLog35[[#This Row],[Community Protection Treatment Plan]],tblTrainingLog35[[#This Row],[Community Protection Treatment Plan]]+'Plan List'!D$33,"")</f>
        <v/>
      </c>
      <c r="U27" s="84"/>
      <c r="V27" s="84"/>
      <c r="W27" s="84"/>
      <c r="X27" s="84"/>
      <c r="Y27" s="84"/>
      <c r="Z27" s="83"/>
      <c r="AA27" s="83"/>
      <c r="AB27" s="75" t="str">
        <f>IF(tblTrainingLog35[[#This Row],[PBSP - Postitve Behavior Support Plan]],tblTrainingLog35[[#This Row],[PBSP - Postitve Behavior Support Plan]]+'Plan List'!D$13,"")</f>
        <v/>
      </c>
      <c r="AC27" s="83"/>
      <c r="AD27" s="83"/>
      <c r="AE27" s="75" t="str">
        <f>IF(tblTrainingLog35[[#This Row],[Exception to Policy (ETP) request &amp; consent for use of Restrictive Procedures]],tblTrainingLog35[[#This Row],[Exception to Policy (ETP) request &amp; consent for use of Restrictive Procedures]]+'Plan List'!D$17,"")</f>
        <v/>
      </c>
      <c r="AF27" s="83"/>
      <c r="AG27" s="75" t="str">
        <f>IF(tblTrainingLog35[[#This Row],[Data monitoring for PBSP WITHOUT Restrictive Procedures ]],tblTrainingLog35[[#This Row],[Data monitoring for PBSP WITHOUT Restrictive Procedures ]]+'Plan List'!D$16,"")</f>
        <v/>
      </c>
      <c r="AH27" s="83"/>
      <c r="AI27" s="75" t="str">
        <f>IF(tblTrainingLog35[[#This Row],[Data monitoring for PBSP when Restrictive Procedures in place]],tblTrainingLog35[[#This Row],[Data monitoring for PBSP when Restrictive Procedures in place]]+'Plan List'!D$15,"")</f>
        <v/>
      </c>
      <c r="AJ27" s="83"/>
      <c r="AK27" s="84"/>
      <c r="AL27" s="84"/>
      <c r="AM27" s="84"/>
      <c r="AN27" s="75" t="str">
        <f>IF(tblTrainingLog35[[#This Row],[Nurse Delegation 90 day review documentation]],tblTrainingLog35[[#This Row],[Nurse Delegation 90 day review documentation]]+'Plan List'!D$22,"")</f>
        <v/>
      </c>
      <c r="AO27" s="85"/>
      <c r="AP27" s="82"/>
      <c r="AQ27" s="82"/>
    </row>
    <row r="28" spans="3:43" ht="33.950000000000003" customHeight="1" x14ac:dyDescent="0.3">
      <c r="C28" s="101"/>
      <c r="D28" s="74"/>
      <c r="E28" s="75" t="str">
        <f>IF(tblTrainingLog35[[#This Row],[PCSP (formerly known as ISP)]],tblTrainingLog35[[#This Row],[PCSP (formerly known as ISP)]]+'Plan List'!D$7,"")</f>
        <v/>
      </c>
      <c r="F28" s="80"/>
      <c r="G28" s="75" t="str">
        <f>IF(tblTrainingLog35[[#This Row],[IISP]],tblTrainingLog35[[#This Row],[IISP]]+'Plan List'!D$9,"")</f>
        <v/>
      </c>
      <c r="H28" s="80"/>
      <c r="I28" s="75" t="str">
        <f>IF(tblTrainingLog35[[#This Row],[IISP Summary of goal progress]],tblTrainingLog35[[#This Row],[IISP Summary of goal progress]]+'Plan List'!D$10,"")</f>
        <v/>
      </c>
      <c r="J28" s="81"/>
      <c r="K28" s="75" t="str">
        <f>IF(tblTrainingLog35[[#This Row],[IFP - Indivdual Financial Plan]],tblTrainingLog35[[#This Row],[IFP - Indivdual Financial Plan]]+'Plan List'!D$8,"")</f>
        <v/>
      </c>
      <c r="L28" s="112"/>
      <c r="M28" s="80"/>
      <c r="N28" s="81"/>
      <c r="O28" s="81"/>
      <c r="P28" s="81"/>
      <c r="Q28" s="81"/>
      <c r="R28" s="75" t="str">
        <f>IF(tblTrainingLog35[[#This Row],[Medical Device with known safety risk]],tblTrainingLog35[[#This Row],[Medical Device with known safety risk]]+'Plan List'!D$31,"")</f>
        <v/>
      </c>
      <c r="S28" s="84"/>
      <c r="T28" s="75" t="str">
        <f>IF(tblTrainingLog35[[#This Row],[Community Protection Treatment Plan]],tblTrainingLog35[[#This Row],[Community Protection Treatment Plan]]+'Plan List'!D$33,"")</f>
        <v/>
      </c>
      <c r="U28" s="84"/>
      <c r="V28" s="84"/>
      <c r="W28" s="84"/>
      <c r="X28" s="84"/>
      <c r="Y28" s="84"/>
      <c r="Z28" s="83"/>
      <c r="AA28" s="83"/>
      <c r="AB28" s="75" t="str">
        <f>IF(tblTrainingLog35[[#This Row],[PBSP - Postitve Behavior Support Plan]],tblTrainingLog35[[#This Row],[PBSP - Postitve Behavior Support Plan]]+'Plan List'!D$13,"")</f>
        <v/>
      </c>
      <c r="AC28" s="83"/>
      <c r="AD28" s="83"/>
      <c r="AE28" s="75" t="str">
        <f>IF(tblTrainingLog35[[#This Row],[Exception to Policy (ETP) request &amp; consent for use of Restrictive Procedures]],tblTrainingLog35[[#This Row],[Exception to Policy (ETP) request &amp; consent for use of Restrictive Procedures]]+'Plan List'!D$17,"")</f>
        <v/>
      </c>
      <c r="AF28" s="83"/>
      <c r="AG28" s="75" t="str">
        <f>IF(tblTrainingLog35[[#This Row],[Data monitoring for PBSP WITHOUT Restrictive Procedures ]],tblTrainingLog35[[#This Row],[Data monitoring for PBSP WITHOUT Restrictive Procedures ]]+'Plan List'!D$16,"")</f>
        <v/>
      </c>
      <c r="AH28" s="83"/>
      <c r="AI28" s="75" t="str">
        <f>IF(tblTrainingLog35[[#This Row],[Data monitoring for PBSP when Restrictive Procedures in place]],tblTrainingLog35[[#This Row],[Data monitoring for PBSP when Restrictive Procedures in place]]+'Plan List'!D$15,"")</f>
        <v/>
      </c>
      <c r="AJ28" s="83"/>
      <c r="AK28" s="84"/>
      <c r="AL28" s="84"/>
      <c r="AM28" s="84"/>
      <c r="AN28" s="75" t="str">
        <f>IF(tblTrainingLog35[[#This Row],[Nurse Delegation 90 day review documentation]],tblTrainingLog35[[#This Row],[Nurse Delegation 90 day review documentation]]+'Plan List'!D$22,"")</f>
        <v/>
      </c>
      <c r="AO28" s="85"/>
      <c r="AP28" s="82"/>
      <c r="AQ28" s="82"/>
    </row>
    <row r="29" spans="3:43" ht="33.950000000000003" customHeight="1" x14ac:dyDescent="0.3">
      <c r="C29" s="101"/>
      <c r="D29" s="74"/>
      <c r="E29" s="75" t="str">
        <f>IF(tblTrainingLog35[[#This Row],[PCSP (formerly known as ISP)]],tblTrainingLog35[[#This Row],[PCSP (formerly known as ISP)]]+'Plan List'!D$7,"")</f>
        <v/>
      </c>
      <c r="F29" s="80"/>
      <c r="G29" s="75" t="str">
        <f>IF(tblTrainingLog35[[#This Row],[IISP]],tblTrainingLog35[[#This Row],[IISP]]+'Plan List'!D$9,"")</f>
        <v/>
      </c>
      <c r="H29" s="80"/>
      <c r="I29" s="75" t="str">
        <f>IF(tblTrainingLog35[[#This Row],[IISP Summary of goal progress]],tblTrainingLog35[[#This Row],[IISP Summary of goal progress]]+'Plan List'!D$10,"")</f>
        <v/>
      </c>
      <c r="J29" s="81"/>
      <c r="K29" s="75" t="str">
        <f>IF(tblTrainingLog35[[#This Row],[IFP - Indivdual Financial Plan]],tblTrainingLog35[[#This Row],[IFP - Indivdual Financial Plan]]+'Plan List'!D$8,"")</f>
        <v/>
      </c>
      <c r="L29" s="112"/>
      <c r="M29" s="80"/>
      <c r="N29" s="81"/>
      <c r="O29" s="81"/>
      <c r="P29" s="81"/>
      <c r="Q29" s="81"/>
      <c r="R29" s="75" t="str">
        <f>IF(tblTrainingLog35[[#This Row],[Medical Device with known safety risk]],tblTrainingLog35[[#This Row],[Medical Device with known safety risk]]+'Plan List'!D$31,"")</f>
        <v/>
      </c>
      <c r="S29" s="84"/>
      <c r="T29" s="75" t="str">
        <f>IF(tblTrainingLog35[[#This Row],[Community Protection Treatment Plan]],tblTrainingLog35[[#This Row],[Community Protection Treatment Plan]]+'Plan List'!D$33,"")</f>
        <v/>
      </c>
      <c r="U29" s="84"/>
      <c r="V29" s="84"/>
      <c r="W29" s="84"/>
      <c r="X29" s="84"/>
      <c r="Y29" s="84"/>
      <c r="Z29" s="83"/>
      <c r="AA29" s="83"/>
      <c r="AB29" s="75" t="str">
        <f>IF(tblTrainingLog35[[#This Row],[PBSP - Postitve Behavior Support Plan]],tblTrainingLog35[[#This Row],[PBSP - Postitve Behavior Support Plan]]+'Plan List'!D$13,"")</f>
        <v/>
      </c>
      <c r="AC29" s="83"/>
      <c r="AD29" s="83"/>
      <c r="AE29" s="75" t="str">
        <f>IF(tblTrainingLog35[[#This Row],[Exception to Policy (ETP) request &amp; consent for use of Restrictive Procedures]],tblTrainingLog35[[#This Row],[Exception to Policy (ETP) request &amp; consent for use of Restrictive Procedures]]+'Plan List'!D$17,"")</f>
        <v/>
      </c>
      <c r="AF29" s="83"/>
      <c r="AG29" s="75" t="str">
        <f>IF(tblTrainingLog35[[#This Row],[Data monitoring for PBSP WITHOUT Restrictive Procedures ]],tblTrainingLog35[[#This Row],[Data monitoring for PBSP WITHOUT Restrictive Procedures ]]+'Plan List'!D$16,"")</f>
        <v/>
      </c>
      <c r="AH29" s="83"/>
      <c r="AI29" s="75" t="str">
        <f>IF(tblTrainingLog35[[#This Row],[Data monitoring for PBSP when Restrictive Procedures in place]],tblTrainingLog35[[#This Row],[Data monitoring for PBSP when Restrictive Procedures in place]]+'Plan List'!D$15,"")</f>
        <v/>
      </c>
      <c r="AJ29" s="83"/>
      <c r="AK29" s="84"/>
      <c r="AL29" s="84"/>
      <c r="AM29" s="84"/>
      <c r="AN29" s="75" t="str">
        <f>IF(tblTrainingLog35[[#This Row],[Nurse Delegation 90 day review documentation]],tblTrainingLog35[[#This Row],[Nurse Delegation 90 day review documentation]]+'Plan List'!D$22,"")</f>
        <v/>
      </c>
      <c r="AO29" s="85"/>
      <c r="AP29" s="82"/>
      <c r="AQ29" s="82"/>
    </row>
    <row r="30" spans="3:43" ht="33.950000000000003" customHeight="1" x14ac:dyDescent="0.3">
      <c r="C30" s="101"/>
      <c r="D30" s="74"/>
      <c r="E30" s="75" t="str">
        <f>IF(tblTrainingLog35[[#This Row],[PCSP (formerly known as ISP)]],tblTrainingLog35[[#This Row],[PCSP (formerly known as ISP)]]+'Plan List'!D$7,"")</f>
        <v/>
      </c>
      <c r="F30" s="80"/>
      <c r="G30" s="75" t="str">
        <f>IF(tblTrainingLog35[[#This Row],[IISP]],tblTrainingLog35[[#This Row],[IISP]]+'Plan List'!D$9,"")</f>
        <v/>
      </c>
      <c r="H30" s="80"/>
      <c r="I30" s="75" t="str">
        <f>IF(tblTrainingLog35[[#This Row],[IISP Summary of goal progress]],tblTrainingLog35[[#This Row],[IISP Summary of goal progress]]+'Plan List'!D$10,"")</f>
        <v/>
      </c>
      <c r="J30" s="81"/>
      <c r="K30" s="75" t="str">
        <f>IF(tblTrainingLog35[[#This Row],[IFP - Indivdual Financial Plan]],tblTrainingLog35[[#This Row],[IFP - Indivdual Financial Plan]]+'Plan List'!D$8,"")</f>
        <v/>
      </c>
      <c r="L30" s="112"/>
      <c r="M30" s="80"/>
      <c r="N30" s="81"/>
      <c r="O30" s="81"/>
      <c r="P30" s="81"/>
      <c r="Q30" s="81"/>
      <c r="R30" s="75" t="str">
        <f>IF(tblTrainingLog35[[#This Row],[Medical Device with known safety risk]],tblTrainingLog35[[#This Row],[Medical Device with known safety risk]]+'Plan List'!D$31,"")</f>
        <v/>
      </c>
      <c r="S30" s="84"/>
      <c r="T30" s="75" t="str">
        <f>IF(tblTrainingLog35[[#This Row],[Community Protection Treatment Plan]],tblTrainingLog35[[#This Row],[Community Protection Treatment Plan]]+'Plan List'!D$33,"")</f>
        <v/>
      </c>
      <c r="U30" s="84"/>
      <c r="V30" s="84"/>
      <c r="W30" s="84"/>
      <c r="X30" s="84"/>
      <c r="Y30" s="84"/>
      <c r="Z30" s="83"/>
      <c r="AA30" s="83"/>
      <c r="AB30" s="75" t="str">
        <f>IF(tblTrainingLog35[[#This Row],[PBSP - Postitve Behavior Support Plan]],tblTrainingLog35[[#This Row],[PBSP - Postitve Behavior Support Plan]]+'Plan List'!D$13,"")</f>
        <v/>
      </c>
      <c r="AC30" s="83"/>
      <c r="AD30" s="83"/>
      <c r="AE30" s="75" t="str">
        <f>IF(tblTrainingLog35[[#This Row],[Exception to Policy (ETP) request &amp; consent for use of Restrictive Procedures]],tblTrainingLog35[[#This Row],[Exception to Policy (ETP) request &amp; consent for use of Restrictive Procedures]]+'Plan List'!D$17,"")</f>
        <v/>
      </c>
      <c r="AF30" s="83"/>
      <c r="AG30" s="75" t="str">
        <f>IF(tblTrainingLog35[[#This Row],[Data monitoring for PBSP WITHOUT Restrictive Procedures ]],tblTrainingLog35[[#This Row],[Data monitoring for PBSP WITHOUT Restrictive Procedures ]]+'Plan List'!D$16,"")</f>
        <v/>
      </c>
      <c r="AH30" s="83"/>
      <c r="AI30" s="75" t="str">
        <f>IF(tblTrainingLog35[[#This Row],[Data monitoring for PBSP when Restrictive Procedures in place]],tblTrainingLog35[[#This Row],[Data monitoring for PBSP when Restrictive Procedures in place]]+'Plan List'!D$15,"")</f>
        <v/>
      </c>
      <c r="AJ30" s="83"/>
      <c r="AK30" s="84"/>
      <c r="AL30" s="84"/>
      <c r="AM30" s="84"/>
      <c r="AN30" s="75" t="str">
        <f>IF(tblTrainingLog35[[#This Row],[Nurse Delegation 90 day review documentation]],tblTrainingLog35[[#This Row],[Nurse Delegation 90 day review documentation]]+'Plan List'!D$22,"")</f>
        <v/>
      </c>
      <c r="AO30" s="85"/>
      <c r="AP30" s="82"/>
      <c r="AQ30" s="82"/>
    </row>
    <row r="31" spans="3:43" ht="33.950000000000003" customHeight="1" x14ac:dyDescent="0.3">
      <c r="C31" s="101"/>
      <c r="D31" s="74"/>
      <c r="E31" s="75" t="str">
        <f>IF(tblTrainingLog35[[#This Row],[PCSP (formerly known as ISP)]],tblTrainingLog35[[#This Row],[PCSP (formerly known as ISP)]]+'Plan List'!D$7,"")</f>
        <v/>
      </c>
      <c r="F31" s="80"/>
      <c r="G31" s="75" t="str">
        <f>IF(tblTrainingLog35[[#This Row],[IISP]],tblTrainingLog35[[#This Row],[IISP]]+'Plan List'!D$9,"")</f>
        <v/>
      </c>
      <c r="H31" s="80"/>
      <c r="I31" s="75" t="str">
        <f>IF(tblTrainingLog35[[#This Row],[IISP Summary of goal progress]],tblTrainingLog35[[#This Row],[IISP Summary of goal progress]]+'Plan List'!D$10,"")</f>
        <v/>
      </c>
      <c r="J31" s="81"/>
      <c r="K31" s="75" t="str">
        <f>IF(tblTrainingLog35[[#This Row],[IFP - Indivdual Financial Plan]],tblTrainingLog35[[#This Row],[IFP - Indivdual Financial Plan]]+'Plan List'!D$8,"")</f>
        <v/>
      </c>
      <c r="L31" s="112"/>
      <c r="M31" s="80"/>
      <c r="N31" s="81"/>
      <c r="O31" s="81"/>
      <c r="P31" s="81"/>
      <c r="Q31" s="81"/>
      <c r="R31" s="75" t="str">
        <f>IF(tblTrainingLog35[[#This Row],[Medical Device with known safety risk]],tblTrainingLog35[[#This Row],[Medical Device with known safety risk]]+'Plan List'!D$31,"")</f>
        <v/>
      </c>
      <c r="S31" s="84"/>
      <c r="T31" s="75" t="str">
        <f>IF(tblTrainingLog35[[#This Row],[Community Protection Treatment Plan]],tblTrainingLog35[[#This Row],[Community Protection Treatment Plan]]+'Plan List'!D$33,"")</f>
        <v/>
      </c>
      <c r="U31" s="84"/>
      <c r="V31" s="84"/>
      <c r="W31" s="84"/>
      <c r="X31" s="84"/>
      <c r="Y31" s="84"/>
      <c r="Z31" s="83"/>
      <c r="AA31" s="83"/>
      <c r="AB31" s="75" t="str">
        <f>IF(tblTrainingLog35[[#This Row],[PBSP - Postitve Behavior Support Plan]],tblTrainingLog35[[#This Row],[PBSP - Postitve Behavior Support Plan]]+'Plan List'!D$13,"")</f>
        <v/>
      </c>
      <c r="AC31" s="83"/>
      <c r="AD31" s="83"/>
      <c r="AE31" s="75" t="str">
        <f>IF(tblTrainingLog35[[#This Row],[Exception to Policy (ETP) request &amp; consent for use of Restrictive Procedures]],tblTrainingLog35[[#This Row],[Exception to Policy (ETP) request &amp; consent for use of Restrictive Procedures]]+'Plan List'!D$17,"")</f>
        <v/>
      </c>
      <c r="AF31" s="83"/>
      <c r="AG31" s="75" t="str">
        <f>IF(tblTrainingLog35[[#This Row],[Data monitoring for PBSP WITHOUT Restrictive Procedures ]],tblTrainingLog35[[#This Row],[Data monitoring for PBSP WITHOUT Restrictive Procedures ]]+'Plan List'!D$16,"")</f>
        <v/>
      </c>
      <c r="AH31" s="83"/>
      <c r="AI31" s="75" t="str">
        <f>IF(tblTrainingLog35[[#This Row],[Data monitoring for PBSP when Restrictive Procedures in place]],tblTrainingLog35[[#This Row],[Data monitoring for PBSP when Restrictive Procedures in place]]+'Plan List'!D$15,"")</f>
        <v/>
      </c>
      <c r="AJ31" s="83"/>
      <c r="AK31" s="84"/>
      <c r="AL31" s="84"/>
      <c r="AM31" s="84"/>
      <c r="AN31" s="75" t="str">
        <f>IF(tblTrainingLog35[[#This Row],[Nurse Delegation 90 day review documentation]],tblTrainingLog35[[#This Row],[Nurse Delegation 90 day review documentation]]+'Plan List'!D$22,"")</f>
        <v/>
      </c>
      <c r="AO31" s="85"/>
      <c r="AP31" s="82"/>
      <c r="AQ31" s="82"/>
    </row>
    <row r="32" spans="3:43" ht="33.950000000000003" customHeight="1" x14ac:dyDescent="0.3">
      <c r="C32" s="101"/>
      <c r="D32" s="74"/>
      <c r="E32" s="75" t="str">
        <f>IF(tblTrainingLog35[[#This Row],[PCSP (formerly known as ISP)]],tblTrainingLog35[[#This Row],[PCSP (formerly known as ISP)]]+'Plan List'!D$7,"")</f>
        <v/>
      </c>
      <c r="F32" s="80"/>
      <c r="G32" s="75" t="str">
        <f>IF(tblTrainingLog35[[#This Row],[IISP]],tblTrainingLog35[[#This Row],[IISP]]+'Plan List'!D$9,"")</f>
        <v/>
      </c>
      <c r="H32" s="80"/>
      <c r="I32" s="75" t="str">
        <f>IF(tblTrainingLog35[[#This Row],[IISP Summary of goal progress]],tblTrainingLog35[[#This Row],[IISP Summary of goal progress]]+'Plan List'!D$10,"")</f>
        <v/>
      </c>
      <c r="J32" s="81"/>
      <c r="K32" s="75" t="str">
        <f>IF(tblTrainingLog35[[#This Row],[IFP - Indivdual Financial Plan]],tblTrainingLog35[[#This Row],[IFP - Indivdual Financial Plan]]+'Plan List'!D$8,"")</f>
        <v/>
      </c>
      <c r="L32" s="112"/>
      <c r="M32" s="80"/>
      <c r="N32" s="81"/>
      <c r="O32" s="81"/>
      <c r="P32" s="81"/>
      <c r="Q32" s="81"/>
      <c r="R32" s="75" t="str">
        <f>IF(tblTrainingLog35[[#This Row],[Medical Device with known safety risk]],tblTrainingLog35[[#This Row],[Medical Device with known safety risk]]+'Plan List'!D$31,"")</f>
        <v/>
      </c>
      <c r="S32" s="84"/>
      <c r="T32" s="75" t="str">
        <f>IF(tblTrainingLog35[[#This Row],[Community Protection Treatment Plan]],tblTrainingLog35[[#This Row],[Community Protection Treatment Plan]]+'Plan List'!D$33,"")</f>
        <v/>
      </c>
      <c r="U32" s="84"/>
      <c r="V32" s="84"/>
      <c r="W32" s="84"/>
      <c r="X32" s="84"/>
      <c r="Y32" s="84"/>
      <c r="Z32" s="83"/>
      <c r="AA32" s="83"/>
      <c r="AB32" s="75" t="str">
        <f>IF(tblTrainingLog35[[#This Row],[PBSP - Postitve Behavior Support Plan]],tblTrainingLog35[[#This Row],[PBSP - Postitve Behavior Support Plan]]+'Plan List'!D$13,"")</f>
        <v/>
      </c>
      <c r="AC32" s="83"/>
      <c r="AD32" s="83"/>
      <c r="AE32" s="75" t="str">
        <f>IF(tblTrainingLog35[[#This Row],[Exception to Policy (ETP) request &amp; consent for use of Restrictive Procedures]],tblTrainingLog35[[#This Row],[Exception to Policy (ETP) request &amp; consent for use of Restrictive Procedures]]+'Plan List'!D$17,"")</f>
        <v/>
      </c>
      <c r="AF32" s="83"/>
      <c r="AG32" s="75" t="str">
        <f>IF(tblTrainingLog35[[#This Row],[Data monitoring for PBSP WITHOUT Restrictive Procedures ]],tblTrainingLog35[[#This Row],[Data monitoring for PBSP WITHOUT Restrictive Procedures ]]+'Plan List'!D$16,"")</f>
        <v/>
      </c>
      <c r="AH32" s="83"/>
      <c r="AI32" s="75" t="str">
        <f>IF(tblTrainingLog35[[#This Row],[Data monitoring for PBSP when Restrictive Procedures in place]],tblTrainingLog35[[#This Row],[Data monitoring for PBSP when Restrictive Procedures in place]]+'Plan List'!D$15,"")</f>
        <v/>
      </c>
      <c r="AJ32" s="83"/>
      <c r="AK32" s="84"/>
      <c r="AL32" s="84"/>
      <c r="AM32" s="84"/>
      <c r="AN32" s="75" t="str">
        <f>IF(tblTrainingLog35[[#This Row],[Nurse Delegation 90 day review documentation]],tblTrainingLog35[[#This Row],[Nurse Delegation 90 day review documentation]]+'Plan List'!D$22,"")</f>
        <v/>
      </c>
      <c r="AO32" s="85"/>
      <c r="AP32" s="82"/>
      <c r="AQ32" s="82"/>
    </row>
    <row r="33" spans="3:43" ht="33.950000000000003" customHeight="1" x14ac:dyDescent="0.3">
      <c r="C33" s="101"/>
      <c r="D33" s="74"/>
      <c r="E33" s="75" t="str">
        <f>IF(tblTrainingLog35[[#This Row],[PCSP (formerly known as ISP)]],tblTrainingLog35[[#This Row],[PCSP (formerly known as ISP)]]+'Plan List'!D$7,"")</f>
        <v/>
      </c>
      <c r="F33" s="80"/>
      <c r="G33" s="75" t="str">
        <f>IF(tblTrainingLog35[[#This Row],[IISP]],tblTrainingLog35[[#This Row],[IISP]]+'Plan List'!D$9,"")</f>
        <v/>
      </c>
      <c r="H33" s="80"/>
      <c r="I33" s="75" t="str">
        <f>IF(tblTrainingLog35[[#This Row],[IISP Summary of goal progress]],tblTrainingLog35[[#This Row],[IISP Summary of goal progress]]+'Plan List'!D$10,"")</f>
        <v/>
      </c>
      <c r="J33" s="81"/>
      <c r="K33" s="75" t="str">
        <f>IF(tblTrainingLog35[[#This Row],[IFP - Indivdual Financial Plan]],tblTrainingLog35[[#This Row],[IFP - Indivdual Financial Plan]]+'Plan List'!D$8,"")</f>
        <v/>
      </c>
      <c r="L33" s="112"/>
      <c r="M33" s="80"/>
      <c r="N33" s="81"/>
      <c r="O33" s="81"/>
      <c r="P33" s="81"/>
      <c r="Q33" s="81"/>
      <c r="R33" s="75" t="str">
        <f>IF(tblTrainingLog35[[#This Row],[Medical Device with known safety risk]],tblTrainingLog35[[#This Row],[Medical Device with known safety risk]]+'Plan List'!D$31,"")</f>
        <v/>
      </c>
      <c r="S33" s="84"/>
      <c r="T33" s="75" t="str">
        <f>IF(tblTrainingLog35[[#This Row],[Community Protection Treatment Plan]],tblTrainingLog35[[#This Row],[Community Protection Treatment Plan]]+'Plan List'!D$33,"")</f>
        <v/>
      </c>
      <c r="U33" s="84"/>
      <c r="V33" s="84"/>
      <c r="W33" s="84"/>
      <c r="X33" s="84"/>
      <c r="Y33" s="84"/>
      <c r="Z33" s="83"/>
      <c r="AA33" s="83"/>
      <c r="AB33" s="75" t="str">
        <f>IF(tblTrainingLog35[[#This Row],[PBSP - Postitve Behavior Support Plan]],tblTrainingLog35[[#This Row],[PBSP - Postitve Behavior Support Plan]]+'Plan List'!D$13,"")</f>
        <v/>
      </c>
      <c r="AC33" s="83"/>
      <c r="AD33" s="83"/>
      <c r="AE33" s="75" t="str">
        <f>IF(tblTrainingLog35[[#This Row],[Exception to Policy (ETP) request &amp; consent for use of Restrictive Procedures]],tblTrainingLog35[[#This Row],[Exception to Policy (ETP) request &amp; consent for use of Restrictive Procedures]]+'Plan List'!D$17,"")</f>
        <v/>
      </c>
      <c r="AF33" s="83"/>
      <c r="AG33" s="75" t="str">
        <f>IF(tblTrainingLog35[[#This Row],[Data monitoring for PBSP WITHOUT Restrictive Procedures ]],tblTrainingLog35[[#This Row],[Data monitoring for PBSP WITHOUT Restrictive Procedures ]]+'Plan List'!D$16,"")</f>
        <v/>
      </c>
      <c r="AH33" s="83"/>
      <c r="AI33" s="75" t="str">
        <f>IF(tblTrainingLog35[[#This Row],[Data monitoring for PBSP when Restrictive Procedures in place]],tblTrainingLog35[[#This Row],[Data monitoring for PBSP when Restrictive Procedures in place]]+'Plan List'!D$15,"")</f>
        <v/>
      </c>
      <c r="AJ33" s="83"/>
      <c r="AK33" s="84"/>
      <c r="AL33" s="84"/>
      <c r="AM33" s="84"/>
      <c r="AN33" s="75" t="str">
        <f>IF(tblTrainingLog35[[#This Row],[Nurse Delegation 90 day review documentation]],tblTrainingLog35[[#This Row],[Nurse Delegation 90 day review documentation]]+'Plan List'!D$22,"")</f>
        <v/>
      </c>
      <c r="AO33" s="85"/>
      <c r="AP33" s="82"/>
      <c r="AQ33" s="82"/>
    </row>
    <row r="34" spans="3:43" ht="33.950000000000003" customHeight="1" x14ac:dyDescent="0.3">
      <c r="C34" s="101"/>
      <c r="D34" s="74"/>
      <c r="E34" s="75" t="str">
        <f>IF(tblTrainingLog35[[#This Row],[PCSP (formerly known as ISP)]],tblTrainingLog35[[#This Row],[PCSP (formerly known as ISP)]]+'Plan List'!D$7,"")</f>
        <v/>
      </c>
      <c r="F34" s="80"/>
      <c r="G34" s="75" t="str">
        <f>IF(tblTrainingLog35[[#This Row],[IISP]],tblTrainingLog35[[#This Row],[IISP]]+'Plan List'!D$9,"")</f>
        <v/>
      </c>
      <c r="H34" s="80"/>
      <c r="I34" s="75" t="str">
        <f>IF(tblTrainingLog35[[#This Row],[IISP Summary of goal progress]],tblTrainingLog35[[#This Row],[IISP Summary of goal progress]]+'Plan List'!D$10,"")</f>
        <v/>
      </c>
      <c r="J34" s="81"/>
      <c r="K34" s="75" t="str">
        <f>IF(tblTrainingLog35[[#This Row],[IFP - Indivdual Financial Plan]],tblTrainingLog35[[#This Row],[IFP - Indivdual Financial Plan]]+'Plan List'!D$8,"")</f>
        <v/>
      </c>
      <c r="L34" s="112"/>
      <c r="M34" s="80"/>
      <c r="N34" s="81"/>
      <c r="O34" s="81"/>
      <c r="P34" s="81"/>
      <c r="Q34" s="81"/>
      <c r="R34" s="75" t="str">
        <f>IF(tblTrainingLog35[[#This Row],[Medical Device with known safety risk]],tblTrainingLog35[[#This Row],[Medical Device with known safety risk]]+'Plan List'!D$31,"")</f>
        <v/>
      </c>
      <c r="S34" s="84"/>
      <c r="T34" s="75" t="str">
        <f>IF(tblTrainingLog35[[#This Row],[Community Protection Treatment Plan]],tblTrainingLog35[[#This Row],[Community Protection Treatment Plan]]+'Plan List'!D$33,"")</f>
        <v/>
      </c>
      <c r="U34" s="84"/>
      <c r="V34" s="84"/>
      <c r="W34" s="84"/>
      <c r="X34" s="84"/>
      <c r="Y34" s="84"/>
      <c r="Z34" s="83"/>
      <c r="AA34" s="83"/>
      <c r="AB34" s="75" t="str">
        <f>IF(tblTrainingLog35[[#This Row],[PBSP - Postitve Behavior Support Plan]],tblTrainingLog35[[#This Row],[PBSP - Postitve Behavior Support Plan]]+'Plan List'!D$13,"")</f>
        <v/>
      </c>
      <c r="AC34" s="83"/>
      <c r="AD34" s="83"/>
      <c r="AE34" s="75" t="str">
        <f>IF(tblTrainingLog35[[#This Row],[Exception to Policy (ETP) request &amp; consent for use of Restrictive Procedures]],tblTrainingLog35[[#This Row],[Exception to Policy (ETP) request &amp; consent for use of Restrictive Procedures]]+'Plan List'!D$17,"")</f>
        <v/>
      </c>
      <c r="AF34" s="83"/>
      <c r="AG34" s="75" t="str">
        <f>IF(tblTrainingLog35[[#This Row],[Data monitoring for PBSP WITHOUT Restrictive Procedures ]],tblTrainingLog35[[#This Row],[Data monitoring for PBSP WITHOUT Restrictive Procedures ]]+'Plan List'!D$16,"")</f>
        <v/>
      </c>
      <c r="AH34" s="83"/>
      <c r="AI34" s="75" t="str">
        <f>IF(tblTrainingLog35[[#This Row],[Data monitoring for PBSP when Restrictive Procedures in place]],tblTrainingLog35[[#This Row],[Data monitoring for PBSP when Restrictive Procedures in place]]+'Plan List'!D$15,"")</f>
        <v/>
      </c>
      <c r="AJ34" s="83"/>
      <c r="AK34" s="84"/>
      <c r="AL34" s="84"/>
      <c r="AM34" s="84"/>
      <c r="AN34" s="75" t="str">
        <f>IF(tblTrainingLog35[[#This Row],[Nurse Delegation 90 day review documentation]],tblTrainingLog35[[#This Row],[Nurse Delegation 90 day review documentation]]+'Plan List'!D$22,"")</f>
        <v/>
      </c>
      <c r="AO34" s="85"/>
      <c r="AP34" s="82"/>
      <c r="AQ34" s="82"/>
    </row>
    <row r="35" spans="3:43" ht="33.950000000000003" customHeight="1" x14ac:dyDescent="0.3">
      <c r="C35" s="101"/>
      <c r="D35" s="74"/>
      <c r="E35" s="75" t="str">
        <f>IF(tblTrainingLog35[[#This Row],[PCSP (formerly known as ISP)]],tblTrainingLog35[[#This Row],[PCSP (formerly known as ISP)]]+'Plan List'!D$7,"")</f>
        <v/>
      </c>
      <c r="F35" s="80"/>
      <c r="G35" s="75" t="str">
        <f>IF(tblTrainingLog35[[#This Row],[IISP]],tblTrainingLog35[[#This Row],[IISP]]+'Plan List'!D$9,"")</f>
        <v/>
      </c>
      <c r="H35" s="80"/>
      <c r="I35" s="75" t="str">
        <f>IF(tblTrainingLog35[[#This Row],[IISP Summary of goal progress]],tblTrainingLog35[[#This Row],[IISP Summary of goal progress]]+'Plan List'!D$10,"")</f>
        <v/>
      </c>
      <c r="J35" s="81"/>
      <c r="K35" s="75" t="str">
        <f>IF(tblTrainingLog35[[#This Row],[IFP - Indivdual Financial Plan]],tblTrainingLog35[[#This Row],[IFP - Indivdual Financial Plan]]+'Plan List'!D$8,"")</f>
        <v/>
      </c>
      <c r="L35" s="112"/>
      <c r="M35" s="80"/>
      <c r="N35" s="81"/>
      <c r="O35" s="81"/>
      <c r="P35" s="81"/>
      <c r="Q35" s="81"/>
      <c r="R35" s="75" t="str">
        <f>IF(tblTrainingLog35[[#This Row],[Medical Device with known safety risk]],tblTrainingLog35[[#This Row],[Medical Device with known safety risk]]+'Plan List'!D$31,"")</f>
        <v/>
      </c>
      <c r="S35" s="84"/>
      <c r="T35" s="75" t="str">
        <f>IF(tblTrainingLog35[[#This Row],[Community Protection Treatment Plan]],tblTrainingLog35[[#This Row],[Community Protection Treatment Plan]]+'Plan List'!D$33,"")</f>
        <v/>
      </c>
      <c r="U35" s="84"/>
      <c r="V35" s="84"/>
      <c r="W35" s="84"/>
      <c r="X35" s="84"/>
      <c r="Y35" s="84"/>
      <c r="Z35" s="83"/>
      <c r="AA35" s="83"/>
      <c r="AB35" s="75" t="str">
        <f>IF(tblTrainingLog35[[#This Row],[PBSP - Postitve Behavior Support Plan]],tblTrainingLog35[[#This Row],[PBSP - Postitve Behavior Support Plan]]+'Plan List'!D$13,"")</f>
        <v/>
      </c>
      <c r="AC35" s="83"/>
      <c r="AD35" s="83"/>
      <c r="AE35" s="75" t="str">
        <f>IF(tblTrainingLog35[[#This Row],[Exception to Policy (ETP) request &amp; consent for use of Restrictive Procedures]],tblTrainingLog35[[#This Row],[Exception to Policy (ETP) request &amp; consent for use of Restrictive Procedures]]+'Plan List'!D$17,"")</f>
        <v/>
      </c>
      <c r="AF35" s="83"/>
      <c r="AG35" s="75" t="str">
        <f>IF(tblTrainingLog35[[#This Row],[Data monitoring for PBSP WITHOUT Restrictive Procedures ]],tblTrainingLog35[[#This Row],[Data monitoring for PBSP WITHOUT Restrictive Procedures ]]+'Plan List'!D$16,"")</f>
        <v/>
      </c>
      <c r="AH35" s="83"/>
      <c r="AI35" s="75" t="str">
        <f>IF(tblTrainingLog35[[#This Row],[Data monitoring for PBSP when Restrictive Procedures in place]],tblTrainingLog35[[#This Row],[Data monitoring for PBSP when Restrictive Procedures in place]]+'Plan List'!D$15,"")</f>
        <v/>
      </c>
      <c r="AJ35" s="83"/>
      <c r="AK35" s="84"/>
      <c r="AL35" s="84"/>
      <c r="AM35" s="84"/>
      <c r="AN35" s="75" t="str">
        <f>IF(tblTrainingLog35[[#This Row],[Nurse Delegation 90 day review documentation]],tblTrainingLog35[[#This Row],[Nurse Delegation 90 day review documentation]]+'Plan List'!D$22,"")</f>
        <v/>
      </c>
      <c r="AO35" s="85"/>
      <c r="AP35" s="82"/>
      <c r="AQ35" s="82"/>
    </row>
    <row r="36" spans="3:43" ht="33.950000000000003" customHeight="1" x14ac:dyDescent="0.3">
      <c r="C36" s="101"/>
      <c r="D36" s="74"/>
      <c r="E36" s="75" t="str">
        <f>IF(tblTrainingLog35[[#This Row],[PCSP (formerly known as ISP)]],tblTrainingLog35[[#This Row],[PCSP (formerly known as ISP)]]+'Plan List'!D$7,"")</f>
        <v/>
      </c>
      <c r="F36" s="80"/>
      <c r="G36" s="75" t="str">
        <f>IF(tblTrainingLog35[[#This Row],[IISP]],tblTrainingLog35[[#This Row],[IISP]]+'Plan List'!D$9,"")</f>
        <v/>
      </c>
      <c r="H36" s="80"/>
      <c r="I36" s="75" t="str">
        <f>IF(tblTrainingLog35[[#This Row],[IISP Summary of goal progress]],tblTrainingLog35[[#This Row],[IISP Summary of goal progress]]+'Plan List'!D$10,"")</f>
        <v/>
      </c>
      <c r="J36" s="81"/>
      <c r="K36" s="75" t="str">
        <f>IF(tblTrainingLog35[[#This Row],[IFP - Indivdual Financial Plan]],tblTrainingLog35[[#This Row],[IFP - Indivdual Financial Plan]]+'Plan List'!D$8,"")</f>
        <v/>
      </c>
      <c r="L36" s="112"/>
      <c r="M36" s="80"/>
      <c r="N36" s="81"/>
      <c r="O36" s="81"/>
      <c r="P36" s="81"/>
      <c r="Q36" s="81"/>
      <c r="R36" s="75" t="str">
        <f>IF(tblTrainingLog35[[#This Row],[Medical Device with known safety risk]],tblTrainingLog35[[#This Row],[Medical Device with known safety risk]]+'Plan List'!D$31,"")</f>
        <v/>
      </c>
      <c r="S36" s="84"/>
      <c r="T36" s="75" t="str">
        <f>IF(tblTrainingLog35[[#This Row],[Community Protection Treatment Plan]],tblTrainingLog35[[#This Row],[Community Protection Treatment Plan]]+'Plan List'!D$33,"")</f>
        <v/>
      </c>
      <c r="U36" s="84"/>
      <c r="V36" s="84"/>
      <c r="W36" s="84"/>
      <c r="X36" s="84"/>
      <c r="Y36" s="84"/>
      <c r="Z36" s="83"/>
      <c r="AA36" s="83"/>
      <c r="AB36" s="75" t="str">
        <f>IF(tblTrainingLog35[[#This Row],[PBSP - Postitve Behavior Support Plan]],tblTrainingLog35[[#This Row],[PBSP - Postitve Behavior Support Plan]]+'Plan List'!D$13,"")</f>
        <v/>
      </c>
      <c r="AC36" s="83"/>
      <c r="AD36" s="83"/>
      <c r="AE36" s="75" t="str">
        <f>IF(tblTrainingLog35[[#This Row],[Exception to Policy (ETP) request &amp; consent for use of Restrictive Procedures]],tblTrainingLog35[[#This Row],[Exception to Policy (ETP) request &amp; consent for use of Restrictive Procedures]]+'Plan List'!D$17,"")</f>
        <v/>
      </c>
      <c r="AF36" s="83"/>
      <c r="AG36" s="75" t="str">
        <f>IF(tblTrainingLog35[[#This Row],[Data monitoring for PBSP WITHOUT Restrictive Procedures ]],tblTrainingLog35[[#This Row],[Data monitoring for PBSP WITHOUT Restrictive Procedures ]]+'Plan List'!D$16,"")</f>
        <v/>
      </c>
      <c r="AH36" s="83"/>
      <c r="AI36" s="75" t="str">
        <f>IF(tblTrainingLog35[[#This Row],[Data monitoring for PBSP when Restrictive Procedures in place]],tblTrainingLog35[[#This Row],[Data monitoring for PBSP when Restrictive Procedures in place]]+'Plan List'!D$15,"")</f>
        <v/>
      </c>
      <c r="AJ36" s="83"/>
      <c r="AK36" s="84"/>
      <c r="AL36" s="84"/>
      <c r="AM36" s="84"/>
      <c r="AN36" s="75" t="str">
        <f>IF(tblTrainingLog35[[#This Row],[Nurse Delegation 90 day review documentation]],tblTrainingLog35[[#This Row],[Nurse Delegation 90 day review documentation]]+'Plan List'!D$22,"")</f>
        <v/>
      </c>
      <c r="AO36" s="85"/>
      <c r="AP36" s="82"/>
      <c r="AQ36" s="82"/>
    </row>
    <row r="37" spans="3:43" ht="33.950000000000003" customHeight="1" x14ac:dyDescent="0.3">
      <c r="C37" s="101"/>
      <c r="D37" s="74"/>
      <c r="E37" s="75" t="str">
        <f>IF(tblTrainingLog35[[#This Row],[PCSP (formerly known as ISP)]],tblTrainingLog35[[#This Row],[PCSP (formerly known as ISP)]]+'Plan List'!D$7,"")</f>
        <v/>
      </c>
      <c r="F37" s="80"/>
      <c r="G37" s="75" t="str">
        <f>IF(tblTrainingLog35[[#This Row],[IISP]],tblTrainingLog35[[#This Row],[IISP]]+'Plan List'!D$9,"")</f>
        <v/>
      </c>
      <c r="H37" s="80"/>
      <c r="I37" s="75" t="str">
        <f>IF(tblTrainingLog35[[#This Row],[IISP Summary of goal progress]],tblTrainingLog35[[#This Row],[IISP Summary of goal progress]]+'Plan List'!D$10,"")</f>
        <v/>
      </c>
      <c r="J37" s="81"/>
      <c r="K37" s="75" t="str">
        <f>IF(tblTrainingLog35[[#This Row],[IFP - Indivdual Financial Plan]],tblTrainingLog35[[#This Row],[IFP - Indivdual Financial Plan]]+'Plan List'!D$8,"")</f>
        <v/>
      </c>
      <c r="L37" s="112"/>
      <c r="M37" s="80"/>
      <c r="N37" s="81"/>
      <c r="O37" s="81"/>
      <c r="P37" s="81"/>
      <c r="Q37" s="81"/>
      <c r="R37" s="75" t="str">
        <f>IF(tblTrainingLog35[[#This Row],[Medical Device with known safety risk]],tblTrainingLog35[[#This Row],[Medical Device with known safety risk]]+'Plan List'!D$31,"")</f>
        <v/>
      </c>
      <c r="S37" s="84"/>
      <c r="T37" s="75" t="str">
        <f>IF(tblTrainingLog35[[#This Row],[Community Protection Treatment Plan]],tblTrainingLog35[[#This Row],[Community Protection Treatment Plan]]+'Plan List'!D$33,"")</f>
        <v/>
      </c>
      <c r="U37" s="84"/>
      <c r="V37" s="84"/>
      <c r="W37" s="84"/>
      <c r="X37" s="84"/>
      <c r="Y37" s="84"/>
      <c r="Z37" s="83"/>
      <c r="AA37" s="83"/>
      <c r="AB37" s="75" t="str">
        <f>IF(tblTrainingLog35[[#This Row],[PBSP - Postitve Behavior Support Plan]],tblTrainingLog35[[#This Row],[PBSP - Postitve Behavior Support Plan]]+'Plan List'!D$13,"")</f>
        <v/>
      </c>
      <c r="AC37" s="83"/>
      <c r="AD37" s="83"/>
      <c r="AE37" s="75" t="str">
        <f>IF(tblTrainingLog35[[#This Row],[Exception to Policy (ETP) request &amp; consent for use of Restrictive Procedures]],tblTrainingLog35[[#This Row],[Exception to Policy (ETP) request &amp; consent for use of Restrictive Procedures]]+'Plan List'!D$17,"")</f>
        <v/>
      </c>
      <c r="AF37" s="83"/>
      <c r="AG37" s="75" t="str">
        <f>IF(tblTrainingLog35[[#This Row],[Data monitoring for PBSP WITHOUT Restrictive Procedures ]],tblTrainingLog35[[#This Row],[Data monitoring for PBSP WITHOUT Restrictive Procedures ]]+'Plan List'!D$16,"")</f>
        <v/>
      </c>
      <c r="AH37" s="83"/>
      <c r="AI37" s="75" t="str">
        <f>IF(tblTrainingLog35[[#This Row],[Data monitoring for PBSP when Restrictive Procedures in place]],tblTrainingLog35[[#This Row],[Data monitoring for PBSP when Restrictive Procedures in place]]+'Plan List'!D$15,"")</f>
        <v/>
      </c>
      <c r="AJ37" s="83"/>
      <c r="AK37" s="84"/>
      <c r="AL37" s="84"/>
      <c r="AM37" s="84"/>
      <c r="AN37" s="75" t="str">
        <f>IF(tblTrainingLog35[[#This Row],[Nurse Delegation 90 day review documentation]],tblTrainingLog35[[#This Row],[Nurse Delegation 90 day review documentation]]+'Plan List'!D$22,"")</f>
        <v/>
      </c>
      <c r="AO37" s="85"/>
      <c r="AP37" s="82"/>
      <c r="AQ37" s="82"/>
    </row>
    <row r="38" spans="3:43" ht="33.950000000000003" customHeight="1" x14ac:dyDescent="0.3">
      <c r="C38" s="101"/>
      <c r="D38" s="74"/>
      <c r="E38" s="75" t="str">
        <f>IF(tblTrainingLog35[[#This Row],[PCSP (formerly known as ISP)]],tblTrainingLog35[[#This Row],[PCSP (formerly known as ISP)]]+'Plan List'!D$7,"")</f>
        <v/>
      </c>
      <c r="F38" s="80"/>
      <c r="G38" s="75" t="str">
        <f>IF(tblTrainingLog35[[#This Row],[IISP]],tblTrainingLog35[[#This Row],[IISP]]+'Plan List'!D$9,"")</f>
        <v/>
      </c>
      <c r="H38" s="80"/>
      <c r="I38" s="75" t="str">
        <f>IF(tblTrainingLog35[[#This Row],[IISP Summary of goal progress]],tblTrainingLog35[[#This Row],[IISP Summary of goal progress]]+'Plan List'!D$10,"")</f>
        <v/>
      </c>
      <c r="J38" s="81"/>
      <c r="K38" s="75" t="str">
        <f>IF(tblTrainingLog35[[#This Row],[IFP - Indivdual Financial Plan]],tblTrainingLog35[[#This Row],[IFP - Indivdual Financial Plan]]+'Plan List'!D$8,"")</f>
        <v/>
      </c>
      <c r="L38" s="112"/>
      <c r="M38" s="80"/>
      <c r="N38" s="81"/>
      <c r="O38" s="81"/>
      <c r="P38" s="81"/>
      <c r="Q38" s="81"/>
      <c r="R38" s="75" t="str">
        <f>IF(tblTrainingLog35[[#This Row],[Medical Device with known safety risk]],tblTrainingLog35[[#This Row],[Medical Device with known safety risk]]+'Plan List'!D$31,"")</f>
        <v/>
      </c>
      <c r="S38" s="84"/>
      <c r="T38" s="75" t="str">
        <f>IF(tblTrainingLog35[[#This Row],[Community Protection Treatment Plan]],tblTrainingLog35[[#This Row],[Community Protection Treatment Plan]]+'Plan List'!D$33,"")</f>
        <v/>
      </c>
      <c r="U38" s="84"/>
      <c r="V38" s="84"/>
      <c r="W38" s="84"/>
      <c r="X38" s="84"/>
      <c r="Y38" s="84"/>
      <c r="Z38" s="83"/>
      <c r="AA38" s="83"/>
      <c r="AB38" s="75" t="str">
        <f>IF(tblTrainingLog35[[#This Row],[PBSP - Postitve Behavior Support Plan]],tblTrainingLog35[[#This Row],[PBSP - Postitve Behavior Support Plan]]+'Plan List'!D$13,"")</f>
        <v/>
      </c>
      <c r="AC38" s="83"/>
      <c r="AD38" s="83"/>
      <c r="AE38" s="75" t="str">
        <f>IF(tblTrainingLog35[[#This Row],[Exception to Policy (ETP) request &amp; consent for use of Restrictive Procedures]],tblTrainingLog35[[#This Row],[Exception to Policy (ETP) request &amp; consent for use of Restrictive Procedures]]+'Plan List'!D$17,"")</f>
        <v/>
      </c>
      <c r="AF38" s="83"/>
      <c r="AG38" s="75" t="str">
        <f>IF(tblTrainingLog35[[#This Row],[Data monitoring for PBSP WITHOUT Restrictive Procedures ]],tblTrainingLog35[[#This Row],[Data monitoring for PBSP WITHOUT Restrictive Procedures ]]+'Plan List'!D$16,"")</f>
        <v/>
      </c>
      <c r="AH38" s="83"/>
      <c r="AI38" s="75" t="str">
        <f>IF(tblTrainingLog35[[#This Row],[Data monitoring for PBSP when Restrictive Procedures in place]],tblTrainingLog35[[#This Row],[Data monitoring for PBSP when Restrictive Procedures in place]]+'Plan List'!D$15,"")</f>
        <v/>
      </c>
      <c r="AJ38" s="83"/>
      <c r="AK38" s="84"/>
      <c r="AL38" s="84"/>
      <c r="AM38" s="84"/>
      <c r="AN38" s="75" t="str">
        <f>IF(tblTrainingLog35[[#This Row],[Nurse Delegation 90 day review documentation]],tblTrainingLog35[[#This Row],[Nurse Delegation 90 day review documentation]]+'Plan List'!D$22,"")</f>
        <v/>
      </c>
      <c r="AO38" s="85"/>
      <c r="AP38" s="82"/>
      <c r="AQ38" s="82"/>
    </row>
    <row r="39" spans="3:43" ht="33.950000000000003" customHeight="1" x14ac:dyDescent="0.3">
      <c r="C39" s="101"/>
      <c r="D39" s="74"/>
      <c r="E39" s="75" t="str">
        <f>IF(tblTrainingLog35[[#This Row],[PCSP (formerly known as ISP)]],tblTrainingLog35[[#This Row],[PCSP (formerly known as ISP)]]+'Plan List'!D$7,"")</f>
        <v/>
      </c>
      <c r="F39" s="80"/>
      <c r="G39" s="75" t="str">
        <f>IF(tblTrainingLog35[[#This Row],[IISP]],tblTrainingLog35[[#This Row],[IISP]]+'Plan List'!D$9,"")</f>
        <v/>
      </c>
      <c r="H39" s="80"/>
      <c r="I39" s="75" t="str">
        <f>IF(tblTrainingLog35[[#This Row],[IISP Summary of goal progress]],tblTrainingLog35[[#This Row],[IISP Summary of goal progress]]+'Plan List'!D$10,"")</f>
        <v/>
      </c>
      <c r="J39" s="81"/>
      <c r="K39" s="75" t="str">
        <f>IF(tblTrainingLog35[[#This Row],[IFP - Indivdual Financial Plan]],tblTrainingLog35[[#This Row],[IFP - Indivdual Financial Plan]]+'Plan List'!D$8,"")</f>
        <v/>
      </c>
      <c r="L39" s="112"/>
      <c r="M39" s="80"/>
      <c r="N39" s="81"/>
      <c r="O39" s="81"/>
      <c r="P39" s="81"/>
      <c r="Q39" s="81"/>
      <c r="R39" s="75" t="str">
        <f>IF(tblTrainingLog35[[#This Row],[Medical Device with known safety risk]],tblTrainingLog35[[#This Row],[Medical Device with known safety risk]]+'Plan List'!D$31,"")</f>
        <v/>
      </c>
      <c r="S39" s="84"/>
      <c r="T39" s="75" t="str">
        <f>IF(tblTrainingLog35[[#This Row],[Community Protection Treatment Plan]],tblTrainingLog35[[#This Row],[Community Protection Treatment Plan]]+'Plan List'!D$33,"")</f>
        <v/>
      </c>
      <c r="U39" s="84"/>
      <c r="V39" s="84"/>
      <c r="W39" s="84"/>
      <c r="X39" s="84"/>
      <c r="Y39" s="84"/>
      <c r="Z39" s="83"/>
      <c r="AA39" s="83"/>
      <c r="AB39" s="75" t="str">
        <f>IF(tblTrainingLog35[[#This Row],[PBSP - Postitve Behavior Support Plan]],tblTrainingLog35[[#This Row],[PBSP - Postitve Behavior Support Plan]]+'Plan List'!D$13,"")</f>
        <v/>
      </c>
      <c r="AC39" s="83"/>
      <c r="AD39" s="83"/>
      <c r="AE39" s="75" t="str">
        <f>IF(tblTrainingLog35[[#This Row],[Exception to Policy (ETP) request &amp; consent for use of Restrictive Procedures]],tblTrainingLog35[[#This Row],[Exception to Policy (ETP) request &amp; consent for use of Restrictive Procedures]]+'Plan List'!D$17,"")</f>
        <v/>
      </c>
      <c r="AF39" s="83"/>
      <c r="AG39" s="75" t="str">
        <f>IF(tblTrainingLog35[[#This Row],[Data monitoring for PBSP WITHOUT Restrictive Procedures ]],tblTrainingLog35[[#This Row],[Data monitoring for PBSP WITHOUT Restrictive Procedures ]]+'Plan List'!D$16,"")</f>
        <v/>
      </c>
      <c r="AH39" s="83"/>
      <c r="AI39" s="75" t="str">
        <f>IF(tblTrainingLog35[[#This Row],[Data monitoring for PBSP when Restrictive Procedures in place]],tblTrainingLog35[[#This Row],[Data monitoring for PBSP when Restrictive Procedures in place]]+'Plan List'!D$15,"")</f>
        <v/>
      </c>
      <c r="AJ39" s="83"/>
      <c r="AK39" s="84"/>
      <c r="AL39" s="84"/>
      <c r="AM39" s="84"/>
      <c r="AN39" s="75" t="str">
        <f>IF(tblTrainingLog35[[#This Row],[Nurse Delegation 90 day review documentation]],tblTrainingLog35[[#This Row],[Nurse Delegation 90 day review documentation]]+'Plan List'!D$22,"")</f>
        <v/>
      </c>
      <c r="AO39" s="85"/>
      <c r="AP39" s="82"/>
      <c r="AQ39" s="82"/>
    </row>
    <row r="40" spans="3:43" ht="33.950000000000003" customHeight="1" x14ac:dyDescent="0.3">
      <c r="C40" s="101"/>
      <c r="D40" s="74"/>
      <c r="E40" s="75" t="str">
        <f>IF(tblTrainingLog35[[#This Row],[PCSP (formerly known as ISP)]],tblTrainingLog35[[#This Row],[PCSP (formerly known as ISP)]]+'Plan List'!D$7,"")</f>
        <v/>
      </c>
      <c r="F40" s="80"/>
      <c r="G40" s="75" t="str">
        <f>IF(tblTrainingLog35[[#This Row],[IISP]],tblTrainingLog35[[#This Row],[IISP]]+'Plan List'!D$9,"")</f>
        <v/>
      </c>
      <c r="H40" s="80"/>
      <c r="I40" s="75" t="str">
        <f>IF(tblTrainingLog35[[#This Row],[IISP Summary of goal progress]],tblTrainingLog35[[#This Row],[IISP Summary of goal progress]]+'Plan List'!D$10,"")</f>
        <v/>
      </c>
      <c r="J40" s="81"/>
      <c r="K40" s="75" t="str">
        <f>IF(tblTrainingLog35[[#This Row],[IFP - Indivdual Financial Plan]],tblTrainingLog35[[#This Row],[IFP - Indivdual Financial Plan]]+'Plan List'!D$8,"")</f>
        <v/>
      </c>
      <c r="L40" s="112"/>
      <c r="M40" s="80"/>
      <c r="N40" s="81"/>
      <c r="O40" s="81"/>
      <c r="P40" s="81"/>
      <c r="Q40" s="81"/>
      <c r="R40" s="75" t="str">
        <f>IF(tblTrainingLog35[[#This Row],[Medical Device with known safety risk]],tblTrainingLog35[[#This Row],[Medical Device with known safety risk]]+'Plan List'!D$31,"")</f>
        <v/>
      </c>
      <c r="S40" s="84"/>
      <c r="T40" s="75" t="str">
        <f>IF(tblTrainingLog35[[#This Row],[Community Protection Treatment Plan]],tblTrainingLog35[[#This Row],[Community Protection Treatment Plan]]+'Plan List'!D$33,"")</f>
        <v/>
      </c>
      <c r="U40" s="84"/>
      <c r="V40" s="84"/>
      <c r="W40" s="84"/>
      <c r="X40" s="84"/>
      <c r="Y40" s="84"/>
      <c r="Z40" s="83"/>
      <c r="AA40" s="83"/>
      <c r="AB40" s="75" t="str">
        <f>IF(tblTrainingLog35[[#This Row],[PBSP - Postitve Behavior Support Plan]],tblTrainingLog35[[#This Row],[PBSP - Postitve Behavior Support Plan]]+'Plan List'!D$13,"")</f>
        <v/>
      </c>
      <c r="AC40" s="83"/>
      <c r="AD40" s="83"/>
      <c r="AE40" s="75" t="str">
        <f>IF(tblTrainingLog35[[#This Row],[Exception to Policy (ETP) request &amp; consent for use of Restrictive Procedures]],tblTrainingLog35[[#This Row],[Exception to Policy (ETP) request &amp; consent for use of Restrictive Procedures]]+'Plan List'!D$17,"")</f>
        <v/>
      </c>
      <c r="AF40" s="83"/>
      <c r="AG40" s="75" t="str">
        <f>IF(tblTrainingLog35[[#This Row],[Data monitoring for PBSP WITHOUT Restrictive Procedures ]],tblTrainingLog35[[#This Row],[Data monitoring for PBSP WITHOUT Restrictive Procedures ]]+'Plan List'!D$16,"")</f>
        <v/>
      </c>
      <c r="AH40" s="83"/>
      <c r="AI40" s="75" t="str">
        <f>IF(tblTrainingLog35[[#This Row],[Data monitoring for PBSP when Restrictive Procedures in place]],tblTrainingLog35[[#This Row],[Data monitoring for PBSP when Restrictive Procedures in place]]+'Plan List'!D$15,"")</f>
        <v/>
      </c>
      <c r="AJ40" s="83"/>
      <c r="AK40" s="84"/>
      <c r="AL40" s="84"/>
      <c r="AM40" s="84"/>
      <c r="AN40" s="75" t="str">
        <f>IF(tblTrainingLog35[[#This Row],[Nurse Delegation 90 day review documentation]],tblTrainingLog35[[#This Row],[Nurse Delegation 90 day review documentation]]+'Plan List'!D$22,"")</f>
        <v/>
      </c>
      <c r="AO40" s="85"/>
      <c r="AP40" s="82"/>
      <c r="AQ40" s="82"/>
    </row>
    <row r="41" spans="3:43" ht="33.950000000000003" customHeight="1" x14ac:dyDescent="0.3">
      <c r="C41" s="101"/>
      <c r="D41" s="74"/>
      <c r="E41" s="75" t="str">
        <f>IF(tblTrainingLog35[[#This Row],[PCSP (formerly known as ISP)]],tblTrainingLog35[[#This Row],[PCSP (formerly known as ISP)]]+'Plan List'!D$7,"")</f>
        <v/>
      </c>
      <c r="F41" s="80"/>
      <c r="G41" s="75" t="str">
        <f>IF(tblTrainingLog35[[#This Row],[IISP]],tblTrainingLog35[[#This Row],[IISP]]+'Plan List'!D$9,"")</f>
        <v/>
      </c>
      <c r="H41" s="80"/>
      <c r="I41" s="75" t="str">
        <f>IF(tblTrainingLog35[[#This Row],[IISP Summary of goal progress]],tblTrainingLog35[[#This Row],[IISP Summary of goal progress]]+'Plan List'!D$10,"")</f>
        <v/>
      </c>
      <c r="J41" s="81"/>
      <c r="K41" s="75" t="str">
        <f>IF(tblTrainingLog35[[#This Row],[IFP - Indivdual Financial Plan]],tblTrainingLog35[[#This Row],[IFP - Indivdual Financial Plan]]+'Plan List'!D$8,"")</f>
        <v/>
      </c>
      <c r="L41" s="112"/>
      <c r="M41" s="80"/>
      <c r="N41" s="81"/>
      <c r="O41" s="81"/>
      <c r="P41" s="81"/>
      <c r="Q41" s="81"/>
      <c r="R41" s="75" t="str">
        <f>IF(tblTrainingLog35[[#This Row],[Medical Device with known safety risk]],tblTrainingLog35[[#This Row],[Medical Device with known safety risk]]+'Plan List'!D$31,"")</f>
        <v/>
      </c>
      <c r="S41" s="84"/>
      <c r="T41" s="75" t="str">
        <f>IF(tblTrainingLog35[[#This Row],[Community Protection Treatment Plan]],tblTrainingLog35[[#This Row],[Community Protection Treatment Plan]]+'Plan List'!D$33,"")</f>
        <v/>
      </c>
      <c r="U41" s="84"/>
      <c r="V41" s="84"/>
      <c r="W41" s="84"/>
      <c r="X41" s="84"/>
      <c r="Y41" s="84"/>
      <c r="Z41" s="83"/>
      <c r="AA41" s="83"/>
      <c r="AB41" s="75" t="str">
        <f>IF(tblTrainingLog35[[#This Row],[PBSP - Postitve Behavior Support Plan]],tblTrainingLog35[[#This Row],[PBSP - Postitve Behavior Support Plan]]+'Plan List'!D$13,"")</f>
        <v/>
      </c>
      <c r="AC41" s="83"/>
      <c r="AD41" s="83"/>
      <c r="AE41" s="75" t="str">
        <f>IF(tblTrainingLog35[[#This Row],[Exception to Policy (ETP) request &amp; consent for use of Restrictive Procedures]],tblTrainingLog35[[#This Row],[Exception to Policy (ETP) request &amp; consent for use of Restrictive Procedures]]+'Plan List'!D$17,"")</f>
        <v/>
      </c>
      <c r="AF41" s="83"/>
      <c r="AG41" s="75" t="str">
        <f>IF(tblTrainingLog35[[#This Row],[Data monitoring for PBSP WITHOUT Restrictive Procedures ]],tblTrainingLog35[[#This Row],[Data monitoring for PBSP WITHOUT Restrictive Procedures ]]+'Plan List'!D$16,"")</f>
        <v/>
      </c>
      <c r="AH41" s="83"/>
      <c r="AI41" s="75" t="str">
        <f>IF(tblTrainingLog35[[#This Row],[Data monitoring for PBSP when Restrictive Procedures in place]],tblTrainingLog35[[#This Row],[Data monitoring for PBSP when Restrictive Procedures in place]]+'Plan List'!D$15,"")</f>
        <v/>
      </c>
      <c r="AJ41" s="83"/>
      <c r="AK41" s="84"/>
      <c r="AL41" s="84"/>
      <c r="AM41" s="84"/>
      <c r="AN41" s="75" t="str">
        <f>IF(tblTrainingLog35[[#This Row],[Nurse Delegation 90 day review documentation]],tblTrainingLog35[[#This Row],[Nurse Delegation 90 day review documentation]]+'Plan List'!D$22,"")</f>
        <v/>
      </c>
      <c r="AO41" s="85"/>
      <c r="AP41" s="82"/>
      <c r="AQ41" s="82"/>
    </row>
    <row r="42" spans="3:43" ht="33.950000000000003" customHeight="1" x14ac:dyDescent="0.3">
      <c r="C42" s="101"/>
      <c r="D42" s="74"/>
      <c r="E42" s="75" t="str">
        <f>IF(tblTrainingLog35[[#This Row],[PCSP (formerly known as ISP)]],tblTrainingLog35[[#This Row],[PCSP (formerly known as ISP)]]+'Plan List'!D$7,"")</f>
        <v/>
      </c>
      <c r="F42" s="80"/>
      <c r="G42" s="75" t="str">
        <f>IF(tblTrainingLog35[[#This Row],[IISP]],tblTrainingLog35[[#This Row],[IISP]]+'Plan List'!D$9,"")</f>
        <v/>
      </c>
      <c r="H42" s="80"/>
      <c r="I42" s="75" t="str">
        <f>IF(tblTrainingLog35[[#This Row],[IISP Summary of goal progress]],tblTrainingLog35[[#This Row],[IISP Summary of goal progress]]+'Plan List'!D$10,"")</f>
        <v/>
      </c>
      <c r="J42" s="81"/>
      <c r="K42" s="75" t="str">
        <f>IF(tblTrainingLog35[[#This Row],[IFP - Indivdual Financial Plan]],tblTrainingLog35[[#This Row],[IFP - Indivdual Financial Plan]]+'Plan List'!D$8,"")</f>
        <v/>
      </c>
      <c r="L42" s="112"/>
      <c r="M42" s="80"/>
      <c r="N42" s="81"/>
      <c r="O42" s="81"/>
      <c r="P42" s="81"/>
      <c r="Q42" s="81"/>
      <c r="R42" s="75" t="str">
        <f>IF(tblTrainingLog35[[#This Row],[Medical Device with known safety risk]],tblTrainingLog35[[#This Row],[Medical Device with known safety risk]]+'Plan List'!D$31,"")</f>
        <v/>
      </c>
      <c r="S42" s="84"/>
      <c r="T42" s="75" t="str">
        <f>IF(tblTrainingLog35[[#This Row],[Community Protection Treatment Plan]],tblTrainingLog35[[#This Row],[Community Protection Treatment Plan]]+'Plan List'!D$33,"")</f>
        <v/>
      </c>
      <c r="U42" s="84"/>
      <c r="V42" s="84"/>
      <c r="W42" s="84"/>
      <c r="X42" s="84"/>
      <c r="Y42" s="84"/>
      <c r="Z42" s="83"/>
      <c r="AA42" s="83"/>
      <c r="AB42" s="75" t="str">
        <f>IF(tblTrainingLog35[[#This Row],[PBSP - Postitve Behavior Support Plan]],tblTrainingLog35[[#This Row],[PBSP - Postitve Behavior Support Plan]]+'Plan List'!D$13,"")</f>
        <v/>
      </c>
      <c r="AC42" s="83"/>
      <c r="AD42" s="83"/>
      <c r="AE42" s="75" t="str">
        <f>IF(tblTrainingLog35[[#This Row],[Exception to Policy (ETP) request &amp; consent for use of Restrictive Procedures]],tblTrainingLog35[[#This Row],[Exception to Policy (ETP) request &amp; consent for use of Restrictive Procedures]]+'Plan List'!D$17,"")</f>
        <v/>
      </c>
      <c r="AF42" s="83"/>
      <c r="AG42" s="75" t="str">
        <f>IF(tblTrainingLog35[[#This Row],[Data monitoring for PBSP WITHOUT Restrictive Procedures ]],tblTrainingLog35[[#This Row],[Data monitoring for PBSP WITHOUT Restrictive Procedures ]]+'Plan List'!D$16,"")</f>
        <v/>
      </c>
      <c r="AH42" s="83"/>
      <c r="AI42" s="75" t="str">
        <f>IF(tblTrainingLog35[[#This Row],[Data monitoring for PBSP when Restrictive Procedures in place]],tblTrainingLog35[[#This Row],[Data monitoring for PBSP when Restrictive Procedures in place]]+'Plan List'!D$15,"")</f>
        <v/>
      </c>
      <c r="AJ42" s="83"/>
      <c r="AK42" s="84"/>
      <c r="AL42" s="84"/>
      <c r="AM42" s="84"/>
      <c r="AN42" s="75" t="str">
        <f>IF(tblTrainingLog35[[#This Row],[Nurse Delegation 90 day review documentation]],tblTrainingLog35[[#This Row],[Nurse Delegation 90 day review documentation]]+'Plan List'!D$22,"")</f>
        <v/>
      </c>
      <c r="AO42" s="85"/>
      <c r="AP42" s="82"/>
      <c r="AQ42" s="82"/>
    </row>
    <row r="43" spans="3:43" ht="33.950000000000003" customHeight="1" x14ac:dyDescent="0.3">
      <c r="C43" s="101"/>
      <c r="D43" s="74"/>
      <c r="E43" s="75" t="str">
        <f>IF(tblTrainingLog35[[#This Row],[PCSP (formerly known as ISP)]],tblTrainingLog35[[#This Row],[PCSP (formerly known as ISP)]]+'Plan List'!D$7,"")</f>
        <v/>
      </c>
      <c r="F43" s="80"/>
      <c r="G43" s="75" t="str">
        <f>IF(tblTrainingLog35[[#This Row],[IISP]],tblTrainingLog35[[#This Row],[IISP]]+'Plan List'!D$9,"")</f>
        <v/>
      </c>
      <c r="H43" s="80"/>
      <c r="I43" s="75" t="str">
        <f>IF(tblTrainingLog35[[#This Row],[IISP Summary of goal progress]],tblTrainingLog35[[#This Row],[IISP Summary of goal progress]]+'Plan List'!D$10,"")</f>
        <v/>
      </c>
      <c r="J43" s="81"/>
      <c r="K43" s="75" t="str">
        <f>IF(tblTrainingLog35[[#This Row],[IFP - Indivdual Financial Plan]],tblTrainingLog35[[#This Row],[IFP - Indivdual Financial Plan]]+'Plan List'!D$8,"")</f>
        <v/>
      </c>
      <c r="L43" s="112"/>
      <c r="M43" s="80"/>
      <c r="N43" s="81"/>
      <c r="O43" s="81"/>
      <c r="P43" s="81"/>
      <c r="Q43" s="81"/>
      <c r="R43" s="75" t="str">
        <f>IF(tblTrainingLog35[[#This Row],[Medical Device with known safety risk]],tblTrainingLog35[[#This Row],[Medical Device with known safety risk]]+'Plan List'!D$31,"")</f>
        <v/>
      </c>
      <c r="S43" s="84"/>
      <c r="T43" s="75" t="str">
        <f>IF(tblTrainingLog35[[#This Row],[Community Protection Treatment Plan]],tblTrainingLog35[[#This Row],[Community Protection Treatment Plan]]+'Plan List'!D$33,"")</f>
        <v/>
      </c>
      <c r="U43" s="84"/>
      <c r="V43" s="84"/>
      <c r="W43" s="84"/>
      <c r="X43" s="84"/>
      <c r="Y43" s="84"/>
      <c r="Z43" s="83"/>
      <c r="AA43" s="83"/>
      <c r="AB43" s="75" t="str">
        <f>IF(tblTrainingLog35[[#This Row],[PBSP - Postitve Behavior Support Plan]],tblTrainingLog35[[#This Row],[PBSP - Postitve Behavior Support Plan]]+'Plan List'!D$13,"")</f>
        <v/>
      </c>
      <c r="AC43" s="83"/>
      <c r="AD43" s="83"/>
      <c r="AE43" s="75" t="str">
        <f>IF(tblTrainingLog35[[#This Row],[Exception to Policy (ETP) request &amp; consent for use of Restrictive Procedures]],tblTrainingLog35[[#This Row],[Exception to Policy (ETP) request &amp; consent for use of Restrictive Procedures]]+'Plan List'!D$17,"")</f>
        <v/>
      </c>
      <c r="AF43" s="83"/>
      <c r="AG43" s="75" t="str">
        <f>IF(tblTrainingLog35[[#This Row],[Data monitoring for PBSP WITHOUT Restrictive Procedures ]],tblTrainingLog35[[#This Row],[Data monitoring for PBSP WITHOUT Restrictive Procedures ]]+'Plan List'!D$16,"")</f>
        <v/>
      </c>
      <c r="AH43" s="83"/>
      <c r="AI43" s="75" t="str">
        <f>IF(tblTrainingLog35[[#This Row],[Data monitoring for PBSP when Restrictive Procedures in place]],tblTrainingLog35[[#This Row],[Data monitoring for PBSP when Restrictive Procedures in place]]+'Plan List'!D$15,"")</f>
        <v/>
      </c>
      <c r="AJ43" s="83"/>
      <c r="AK43" s="84"/>
      <c r="AL43" s="84"/>
      <c r="AM43" s="84"/>
      <c r="AN43" s="75" t="str">
        <f>IF(tblTrainingLog35[[#This Row],[Nurse Delegation 90 day review documentation]],tblTrainingLog35[[#This Row],[Nurse Delegation 90 day review documentation]]+'Plan List'!D$22,"")</f>
        <v/>
      </c>
      <c r="AO43" s="85"/>
      <c r="AP43" s="82"/>
      <c r="AQ43" s="82"/>
    </row>
    <row r="44" spans="3:43" ht="33.950000000000003" customHeight="1" x14ac:dyDescent="0.3">
      <c r="C44" s="101"/>
      <c r="D44" s="74"/>
      <c r="E44" s="75" t="str">
        <f>IF(tblTrainingLog35[[#This Row],[PCSP (formerly known as ISP)]],tblTrainingLog35[[#This Row],[PCSP (formerly known as ISP)]]+'Plan List'!D$7,"")</f>
        <v/>
      </c>
      <c r="F44" s="80"/>
      <c r="G44" s="75" t="str">
        <f>IF(tblTrainingLog35[[#This Row],[IISP]],tblTrainingLog35[[#This Row],[IISP]]+'Plan List'!D$9,"")</f>
        <v/>
      </c>
      <c r="H44" s="80"/>
      <c r="I44" s="75" t="str">
        <f>IF(tblTrainingLog35[[#This Row],[IISP Summary of goal progress]],tblTrainingLog35[[#This Row],[IISP Summary of goal progress]]+'Plan List'!D$10,"")</f>
        <v/>
      </c>
      <c r="J44" s="81"/>
      <c r="K44" s="75" t="str">
        <f>IF(tblTrainingLog35[[#This Row],[IFP - Indivdual Financial Plan]],tblTrainingLog35[[#This Row],[IFP - Indivdual Financial Plan]]+'Plan List'!D$8,"")</f>
        <v/>
      </c>
      <c r="L44" s="112"/>
      <c r="M44" s="80"/>
      <c r="N44" s="81"/>
      <c r="O44" s="81"/>
      <c r="P44" s="81"/>
      <c r="Q44" s="81"/>
      <c r="R44" s="75" t="str">
        <f>IF(tblTrainingLog35[[#This Row],[Medical Device with known safety risk]],tblTrainingLog35[[#This Row],[Medical Device with known safety risk]]+'Plan List'!D$31,"")</f>
        <v/>
      </c>
      <c r="S44" s="84"/>
      <c r="T44" s="75" t="str">
        <f>IF(tblTrainingLog35[[#This Row],[Community Protection Treatment Plan]],tblTrainingLog35[[#This Row],[Community Protection Treatment Plan]]+'Plan List'!D$33,"")</f>
        <v/>
      </c>
      <c r="U44" s="84"/>
      <c r="V44" s="84"/>
      <c r="W44" s="84"/>
      <c r="X44" s="84"/>
      <c r="Y44" s="84"/>
      <c r="Z44" s="83"/>
      <c r="AA44" s="83"/>
      <c r="AB44" s="75" t="str">
        <f>IF(tblTrainingLog35[[#This Row],[PBSP - Postitve Behavior Support Plan]],tblTrainingLog35[[#This Row],[PBSP - Postitve Behavior Support Plan]]+'Plan List'!D$13,"")</f>
        <v/>
      </c>
      <c r="AC44" s="83"/>
      <c r="AD44" s="83"/>
      <c r="AE44" s="75" t="str">
        <f>IF(tblTrainingLog35[[#This Row],[Exception to Policy (ETP) request &amp; consent for use of Restrictive Procedures]],tblTrainingLog35[[#This Row],[Exception to Policy (ETP) request &amp; consent for use of Restrictive Procedures]]+'Plan List'!D$17,"")</f>
        <v/>
      </c>
      <c r="AF44" s="83"/>
      <c r="AG44" s="75" t="str">
        <f>IF(tblTrainingLog35[[#This Row],[Data monitoring for PBSP WITHOUT Restrictive Procedures ]],tblTrainingLog35[[#This Row],[Data monitoring for PBSP WITHOUT Restrictive Procedures ]]+'Plan List'!D$16,"")</f>
        <v/>
      </c>
      <c r="AH44" s="83"/>
      <c r="AI44" s="75" t="str">
        <f>IF(tblTrainingLog35[[#This Row],[Data monitoring for PBSP when Restrictive Procedures in place]],tblTrainingLog35[[#This Row],[Data monitoring for PBSP when Restrictive Procedures in place]]+'Plan List'!D$15,"")</f>
        <v/>
      </c>
      <c r="AJ44" s="83"/>
      <c r="AK44" s="84"/>
      <c r="AL44" s="84"/>
      <c r="AM44" s="84"/>
      <c r="AN44" s="75" t="str">
        <f>IF(tblTrainingLog35[[#This Row],[Nurse Delegation 90 day review documentation]],tblTrainingLog35[[#This Row],[Nurse Delegation 90 day review documentation]]+'Plan List'!D$22,"")</f>
        <v/>
      </c>
      <c r="AO44" s="85"/>
      <c r="AP44" s="82"/>
      <c r="AQ44" s="82"/>
    </row>
    <row r="45" spans="3:43" ht="33.950000000000003" customHeight="1" x14ac:dyDescent="0.3">
      <c r="C45" s="101"/>
      <c r="D45" s="74"/>
      <c r="E45" s="75" t="str">
        <f>IF(tblTrainingLog35[[#This Row],[PCSP (formerly known as ISP)]],tblTrainingLog35[[#This Row],[PCSP (formerly known as ISP)]]+'Plan List'!D$7,"")</f>
        <v/>
      </c>
      <c r="F45" s="80"/>
      <c r="G45" s="75" t="str">
        <f>IF(tblTrainingLog35[[#This Row],[IISP]],tblTrainingLog35[[#This Row],[IISP]]+'Plan List'!D$9,"")</f>
        <v/>
      </c>
      <c r="H45" s="80"/>
      <c r="I45" s="75" t="str">
        <f>IF(tblTrainingLog35[[#This Row],[IISP Summary of goal progress]],tblTrainingLog35[[#This Row],[IISP Summary of goal progress]]+'Plan List'!D$10,"")</f>
        <v/>
      </c>
      <c r="J45" s="81"/>
      <c r="K45" s="75" t="str">
        <f>IF(tblTrainingLog35[[#This Row],[IFP - Indivdual Financial Plan]],tblTrainingLog35[[#This Row],[IFP - Indivdual Financial Plan]]+'Plan List'!D$8,"")</f>
        <v/>
      </c>
      <c r="L45" s="112"/>
      <c r="M45" s="80"/>
      <c r="N45" s="81"/>
      <c r="O45" s="81"/>
      <c r="P45" s="81"/>
      <c r="Q45" s="81"/>
      <c r="R45" s="75" t="str">
        <f>IF(tblTrainingLog35[[#This Row],[Medical Device with known safety risk]],tblTrainingLog35[[#This Row],[Medical Device with known safety risk]]+'Plan List'!D$31,"")</f>
        <v/>
      </c>
      <c r="S45" s="84"/>
      <c r="T45" s="75" t="str">
        <f>IF(tblTrainingLog35[[#This Row],[Community Protection Treatment Plan]],tblTrainingLog35[[#This Row],[Community Protection Treatment Plan]]+'Plan List'!D$33,"")</f>
        <v/>
      </c>
      <c r="U45" s="84"/>
      <c r="V45" s="84"/>
      <c r="W45" s="84"/>
      <c r="X45" s="84"/>
      <c r="Y45" s="84"/>
      <c r="Z45" s="83"/>
      <c r="AA45" s="83"/>
      <c r="AB45" s="75" t="str">
        <f>IF(tblTrainingLog35[[#This Row],[PBSP - Postitve Behavior Support Plan]],tblTrainingLog35[[#This Row],[PBSP - Postitve Behavior Support Plan]]+'Plan List'!D$13,"")</f>
        <v/>
      </c>
      <c r="AC45" s="83"/>
      <c r="AD45" s="83"/>
      <c r="AE45" s="75" t="str">
        <f>IF(tblTrainingLog35[[#This Row],[Exception to Policy (ETP) request &amp; consent for use of Restrictive Procedures]],tblTrainingLog35[[#This Row],[Exception to Policy (ETP) request &amp; consent for use of Restrictive Procedures]]+'Plan List'!D$17,"")</f>
        <v/>
      </c>
      <c r="AF45" s="83"/>
      <c r="AG45" s="75" t="str">
        <f>IF(tblTrainingLog35[[#This Row],[Data monitoring for PBSP WITHOUT Restrictive Procedures ]],tblTrainingLog35[[#This Row],[Data monitoring for PBSP WITHOUT Restrictive Procedures ]]+'Plan List'!D$16,"")</f>
        <v/>
      </c>
      <c r="AH45" s="83"/>
      <c r="AI45" s="75" t="str">
        <f>IF(tblTrainingLog35[[#This Row],[Data monitoring for PBSP when Restrictive Procedures in place]],tblTrainingLog35[[#This Row],[Data monitoring for PBSP when Restrictive Procedures in place]]+'Plan List'!D$15,"")</f>
        <v/>
      </c>
      <c r="AJ45" s="83"/>
      <c r="AK45" s="84"/>
      <c r="AL45" s="84"/>
      <c r="AM45" s="84"/>
      <c r="AN45" s="75" t="str">
        <f>IF(tblTrainingLog35[[#This Row],[Nurse Delegation 90 day review documentation]],tblTrainingLog35[[#This Row],[Nurse Delegation 90 day review documentation]]+'Plan List'!D$22,"")</f>
        <v/>
      </c>
      <c r="AO45" s="85"/>
      <c r="AP45" s="82"/>
      <c r="AQ45" s="82"/>
    </row>
    <row r="46" spans="3:43" ht="33.950000000000003" customHeight="1" x14ac:dyDescent="0.3">
      <c r="C46" s="101"/>
      <c r="D46" s="74"/>
      <c r="E46" s="75" t="str">
        <f>IF(tblTrainingLog35[[#This Row],[PCSP (formerly known as ISP)]],tblTrainingLog35[[#This Row],[PCSP (formerly known as ISP)]]+'Plan List'!D$7,"")</f>
        <v/>
      </c>
      <c r="F46" s="80"/>
      <c r="G46" s="75" t="str">
        <f>IF(tblTrainingLog35[[#This Row],[IISP]],tblTrainingLog35[[#This Row],[IISP]]+'Plan List'!D$9,"")</f>
        <v/>
      </c>
      <c r="H46" s="80"/>
      <c r="I46" s="75" t="str">
        <f>IF(tblTrainingLog35[[#This Row],[IISP Summary of goal progress]],tblTrainingLog35[[#This Row],[IISP Summary of goal progress]]+'Plan List'!D$10,"")</f>
        <v/>
      </c>
      <c r="J46" s="81"/>
      <c r="K46" s="75" t="str">
        <f>IF(tblTrainingLog35[[#This Row],[IFP - Indivdual Financial Plan]],tblTrainingLog35[[#This Row],[IFP - Indivdual Financial Plan]]+'Plan List'!D$8,"")</f>
        <v/>
      </c>
      <c r="L46" s="112"/>
      <c r="M46" s="80"/>
      <c r="N46" s="81"/>
      <c r="O46" s="81"/>
      <c r="P46" s="81"/>
      <c r="Q46" s="81"/>
      <c r="R46" s="75" t="str">
        <f>IF(tblTrainingLog35[[#This Row],[Medical Device with known safety risk]],tblTrainingLog35[[#This Row],[Medical Device with known safety risk]]+'Plan List'!D$31,"")</f>
        <v/>
      </c>
      <c r="S46" s="84"/>
      <c r="T46" s="75" t="str">
        <f>IF(tblTrainingLog35[[#This Row],[Community Protection Treatment Plan]],tblTrainingLog35[[#This Row],[Community Protection Treatment Plan]]+'Plan List'!D$33,"")</f>
        <v/>
      </c>
      <c r="U46" s="84"/>
      <c r="V46" s="84"/>
      <c r="W46" s="84"/>
      <c r="X46" s="84"/>
      <c r="Y46" s="84"/>
      <c r="Z46" s="83"/>
      <c r="AA46" s="83"/>
      <c r="AB46" s="75" t="str">
        <f>IF(tblTrainingLog35[[#This Row],[PBSP - Postitve Behavior Support Plan]],tblTrainingLog35[[#This Row],[PBSP - Postitve Behavior Support Plan]]+'Plan List'!D$13,"")</f>
        <v/>
      </c>
      <c r="AC46" s="83"/>
      <c r="AD46" s="83"/>
      <c r="AE46" s="75" t="str">
        <f>IF(tblTrainingLog35[[#This Row],[Exception to Policy (ETP) request &amp; consent for use of Restrictive Procedures]],tblTrainingLog35[[#This Row],[Exception to Policy (ETP) request &amp; consent for use of Restrictive Procedures]]+'Plan List'!D$17,"")</f>
        <v/>
      </c>
      <c r="AF46" s="83"/>
      <c r="AG46" s="75" t="str">
        <f>IF(tblTrainingLog35[[#This Row],[Data monitoring for PBSP WITHOUT Restrictive Procedures ]],tblTrainingLog35[[#This Row],[Data monitoring for PBSP WITHOUT Restrictive Procedures ]]+'Plan List'!D$16,"")</f>
        <v/>
      </c>
      <c r="AH46" s="83"/>
      <c r="AI46" s="75" t="str">
        <f>IF(tblTrainingLog35[[#This Row],[Data monitoring for PBSP when Restrictive Procedures in place]],tblTrainingLog35[[#This Row],[Data monitoring for PBSP when Restrictive Procedures in place]]+'Plan List'!D$15,"")</f>
        <v/>
      </c>
      <c r="AJ46" s="83"/>
      <c r="AK46" s="84"/>
      <c r="AL46" s="84"/>
      <c r="AM46" s="84"/>
      <c r="AN46" s="75" t="str">
        <f>IF(tblTrainingLog35[[#This Row],[Nurse Delegation 90 day review documentation]],tblTrainingLog35[[#This Row],[Nurse Delegation 90 day review documentation]]+'Plan List'!D$22,"")</f>
        <v/>
      </c>
      <c r="AO46" s="85"/>
      <c r="AP46" s="82"/>
      <c r="AQ46" s="82"/>
    </row>
    <row r="47" spans="3:43" ht="33.950000000000003" customHeight="1" x14ac:dyDescent="0.3">
      <c r="C47" s="101"/>
      <c r="D47" s="74"/>
      <c r="E47" s="75" t="str">
        <f>IF(tblTrainingLog35[[#This Row],[PCSP (formerly known as ISP)]],tblTrainingLog35[[#This Row],[PCSP (formerly known as ISP)]]+'Plan List'!D$7,"")</f>
        <v/>
      </c>
      <c r="F47" s="80"/>
      <c r="G47" s="75" t="str">
        <f>IF(tblTrainingLog35[[#This Row],[IISP]],tblTrainingLog35[[#This Row],[IISP]]+'Plan List'!D$9,"")</f>
        <v/>
      </c>
      <c r="H47" s="80"/>
      <c r="I47" s="75" t="str">
        <f>IF(tblTrainingLog35[[#This Row],[IISP Summary of goal progress]],tblTrainingLog35[[#This Row],[IISP Summary of goal progress]]+'Plan List'!D$10,"")</f>
        <v/>
      </c>
      <c r="J47" s="81"/>
      <c r="K47" s="75" t="str">
        <f>IF(tblTrainingLog35[[#This Row],[IFP - Indivdual Financial Plan]],tblTrainingLog35[[#This Row],[IFP - Indivdual Financial Plan]]+'Plan List'!D$8,"")</f>
        <v/>
      </c>
      <c r="L47" s="112"/>
      <c r="M47" s="80"/>
      <c r="N47" s="81"/>
      <c r="O47" s="81"/>
      <c r="P47" s="81"/>
      <c r="Q47" s="81"/>
      <c r="R47" s="75" t="str">
        <f>IF(tblTrainingLog35[[#This Row],[Medical Device with known safety risk]],tblTrainingLog35[[#This Row],[Medical Device with known safety risk]]+'Plan List'!D$31,"")</f>
        <v/>
      </c>
      <c r="S47" s="84"/>
      <c r="T47" s="75" t="str">
        <f>IF(tblTrainingLog35[[#This Row],[Community Protection Treatment Plan]],tblTrainingLog35[[#This Row],[Community Protection Treatment Plan]]+'Plan List'!D$33,"")</f>
        <v/>
      </c>
      <c r="U47" s="84"/>
      <c r="V47" s="84"/>
      <c r="W47" s="84"/>
      <c r="X47" s="84"/>
      <c r="Y47" s="84"/>
      <c r="Z47" s="83"/>
      <c r="AA47" s="83"/>
      <c r="AB47" s="75" t="str">
        <f>IF(tblTrainingLog35[[#This Row],[PBSP - Postitve Behavior Support Plan]],tblTrainingLog35[[#This Row],[PBSP - Postitve Behavior Support Plan]]+'Plan List'!D$13,"")</f>
        <v/>
      </c>
      <c r="AC47" s="83"/>
      <c r="AD47" s="83"/>
      <c r="AE47" s="75" t="str">
        <f>IF(tblTrainingLog35[[#This Row],[Exception to Policy (ETP) request &amp; consent for use of Restrictive Procedures]],tblTrainingLog35[[#This Row],[Exception to Policy (ETP) request &amp; consent for use of Restrictive Procedures]]+'Plan List'!D$17,"")</f>
        <v/>
      </c>
      <c r="AF47" s="83"/>
      <c r="AG47" s="75" t="str">
        <f>IF(tblTrainingLog35[[#This Row],[Data monitoring for PBSP WITHOUT Restrictive Procedures ]],tblTrainingLog35[[#This Row],[Data monitoring for PBSP WITHOUT Restrictive Procedures ]]+'Plan List'!D$16,"")</f>
        <v/>
      </c>
      <c r="AH47" s="83"/>
      <c r="AI47" s="75" t="str">
        <f>IF(tblTrainingLog35[[#This Row],[Data monitoring for PBSP when Restrictive Procedures in place]],tblTrainingLog35[[#This Row],[Data monitoring for PBSP when Restrictive Procedures in place]]+'Plan List'!D$15,"")</f>
        <v/>
      </c>
      <c r="AJ47" s="83"/>
      <c r="AK47" s="84"/>
      <c r="AL47" s="84"/>
      <c r="AM47" s="84"/>
      <c r="AN47" s="75" t="str">
        <f>IF(tblTrainingLog35[[#This Row],[Nurse Delegation 90 day review documentation]],tblTrainingLog35[[#This Row],[Nurse Delegation 90 day review documentation]]+'Plan List'!D$22,"")</f>
        <v/>
      </c>
      <c r="AO47" s="85"/>
      <c r="AP47" s="82"/>
      <c r="AQ47" s="82"/>
    </row>
    <row r="48" spans="3:43" ht="33.950000000000003" customHeight="1" x14ac:dyDescent="0.3">
      <c r="C48" s="101"/>
      <c r="D48" s="74"/>
      <c r="E48" s="75" t="str">
        <f>IF(tblTrainingLog35[[#This Row],[PCSP (formerly known as ISP)]],tblTrainingLog35[[#This Row],[PCSP (formerly known as ISP)]]+'Plan List'!D$7,"")</f>
        <v/>
      </c>
      <c r="F48" s="80"/>
      <c r="G48" s="75" t="str">
        <f>IF(tblTrainingLog35[[#This Row],[IISP]],tblTrainingLog35[[#This Row],[IISP]]+'Plan List'!D$9,"")</f>
        <v/>
      </c>
      <c r="H48" s="80"/>
      <c r="I48" s="75" t="str">
        <f>IF(tblTrainingLog35[[#This Row],[IISP Summary of goal progress]],tblTrainingLog35[[#This Row],[IISP Summary of goal progress]]+'Plan List'!D$10,"")</f>
        <v/>
      </c>
      <c r="J48" s="81"/>
      <c r="K48" s="75" t="str">
        <f>IF(tblTrainingLog35[[#This Row],[IFP - Indivdual Financial Plan]],tblTrainingLog35[[#This Row],[IFP - Indivdual Financial Plan]]+'Plan List'!D$8,"")</f>
        <v/>
      </c>
      <c r="L48" s="112"/>
      <c r="M48" s="80"/>
      <c r="N48" s="81"/>
      <c r="O48" s="81"/>
      <c r="P48" s="81"/>
      <c r="Q48" s="81"/>
      <c r="R48" s="75" t="str">
        <f>IF(tblTrainingLog35[[#This Row],[Medical Device with known safety risk]],tblTrainingLog35[[#This Row],[Medical Device with known safety risk]]+'Plan List'!D$31,"")</f>
        <v/>
      </c>
      <c r="S48" s="84"/>
      <c r="T48" s="75" t="str">
        <f>IF(tblTrainingLog35[[#This Row],[Community Protection Treatment Plan]],tblTrainingLog35[[#This Row],[Community Protection Treatment Plan]]+'Plan List'!D$33,"")</f>
        <v/>
      </c>
      <c r="U48" s="84"/>
      <c r="V48" s="84"/>
      <c r="W48" s="84"/>
      <c r="X48" s="84"/>
      <c r="Y48" s="84"/>
      <c r="Z48" s="83"/>
      <c r="AA48" s="83"/>
      <c r="AB48" s="75" t="str">
        <f>IF(tblTrainingLog35[[#This Row],[PBSP - Postitve Behavior Support Plan]],tblTrainingLog35[[#This Row],[PBSP - Postitve Behavior Support Plan]]+'Plan List'!D$13,"")</f>
        <v/>
      </c>
      <c r="AC48" s="83"/>
      <c r="AD48" s="83"/>
      <c r="AE48" s="75" t="str">
        <f>IF(tblTrainingLog35[[#This Row],[Exception to Policy (ETP) request &amp; consent for use of Restrictive Procedures]],tblTrainingLog35[[#This Row],[Exception to Policy (ETP) request &amp; consent for use of Restrictive Procedures]]+'Plan List'!D$17,"")</f>
        <v/>
      </c>
      <c r="AF48" s="83"/>
      <c r="AG48" s="75" t="str">
        <f>IF(tblTrainingLog35[[#This Row],[Data monitoring for PBSP WITHOUT Restrictive Procedures ]],tblTrainingLog35[[#This Row],[Data monitoring for PBSP WITHOUT Restrictive Procedures ]]+'Plan List'!D$16,"")</f>
        <v/>
      </c>
      <c r="AH48" s="83"/>
      <c r="AI48" s="75" t="str">
        <f>IF(tblTrainingLog35[[#This Row],[Data monitoring for PBSP when Restrictive Procedures in place]],tblTrainingLog35[[#This Row],[Data monitoring for PBSP when Restrictive Procedures in place]]+'Plan List'!D$15,"")</f>
        <v/>
      </c>
      <c r="AJ48" s="83"/>
      <c r="AK48" s="84"/>
      <c r="AL48" s="84"/>
      <c r="AM48" s="84"/>
      <c r="AN48" s="75" t="str">
        <f>IF(tblTrainingLog35[[#This Row],[Nurse Delegation 90 day review documentation]],tblTrainingLog35[[#This Row],[Nurse Delegation 90 day review documentation]]+'Plan List'!D$22,"")</f>
        <v/>
      </c>
      <c r="AO48" s="85"/>
      <c r="AP48" s="82"/>
      <c r="AQ48" s="82"/>
    </row>
    <row r="49" spans="3:43" ht="33.950000000000003" customHeight="1" x14ac:dyDescent="0.3">
      <c r="C49" s="101"/>
      <c r="D49" s="74"/>
      <c r="E49" s="75" t="str">
        <f>IF(tblTrainingLog35[[#This Row],[PCSP (formerly known as ISP)]],tblTrainingLog35[[#This Row],[PCSP (formerly known as ISP)]]+'Plan List'!D$7,"")</f>
        <v/>
      </c>
      <c r="F49" s="80"/>
      <c r="G49" s="75" t="str">
        <f>IF(tblTrainingLog35[[#This Row],[IISP]],tblTrainingLog35[[#This Row],[IISP]]+'Plan List'!D$9,"")</f>
        <v/>
      </c>
      <c r="H49" s="80"/>
      <c r="I49" s="75" t="str">
        <f>IF(tblTrainingLog35[[#This Row],[IISP Summary of goal progress]],tblTrainingLog35[[#This Row],[IISP Summary of goal progress]]+'Plan List'!D$10,"")</f>
        <v/>
      </c>
      <c r="J49" s="81"/>
      <c r="K49" s="75" t="str">
        <f>IF(tblTrainingLog35[[#This Row],[IFP - Indivdual Financial Plan]],tblTrainingLog35[[#This Row],[IFP - Indivdual Financial Plan]]+'Plan List'!D$8,"")</f>
        <v/>
      </c>
      <c r="L49" s="112"/>
      <c r="M49" s="80"/>
      <c r="N49" s="81"/>
      <c r="O49" s="81"/>
      <c r="P49" s="81"/>
      <c r="Q49" s="81"/>
      <c r="R49" s="75" t="str">
        <f>IF(tblTrainingLog35[[#This Row],[Medical Device with known safety risk]],tblTrainingLog35[[#This Row],[Medical Device with known safety risk]]+'Plan List'!D$31,"")</f>
        <v/>
      </c>
      <c r="S49" s="84"/>
      <c r="T49" s="75" t="str">
        <f>IF(tblTrainingLog35[[#This Row],[Community Protection Treatment Plan]],tblTrainingLog35[[#This Row],[Community Protection Treatment Plan]]+'Plan List'!D$33,"")</f>
        <v/>
      </c>
      <c r="U49" s="84"/>
      <c r="V49" s="84"/>
      <c r="W49" s="84"/>
      <c r="X49" s="84"/>
      <c r="Y49" s="84"/>
      <c r="Z49" s="83"/>
      <c r="AA49" s="83"/>
      <c r="AB49" s="75" t="str">
        <f>IF(tblTrainingLog35[[#This Row],[PBSP - Postitve Behavior Support Plan]],tblTrainingLog35[[#This Row],[PBSP - Postitve Behavior Support Plan]]+'Plan List'!D$13,"")</f>
        <v/>
      </c>
      <c r="AC49" s="83"/>
      <c r="AD49" s="83"/>
      <c r="AE49" s="75" t="str">
        <f>IF(tblTrainingLog35[[#This Row],[Exception to Policy (ETP) request &amp; consent for use of Restrictive Procedures]],tblTrainingLog35[[#This Row],[Exception to Policy (ETP) request &amp; consent for use of Restrictive Procedures]]+'Plan List'!D$17,"")</f>
        <v/>
      </c>
      <c r="AF49" s="83"/>
      <c r="AG49" s="75" t="str">
        <f>IF(tblTrainingLog35[[#This Row],[Data monitoring for PBSP WITHOUT Restrictive Procedures ]],tblTrainingLog35[[#This Row],[Data monitoring for PBSP WITHOUT Restrictive Procedures ]]+'Plan List'!D$16,"")</f>
        <v/>
      </c>
      <c r="AH49" s="83"/>
      <c r="AI49" s="75" t="str">
        <f>IF(tblTrainingLog35[[#This Row],[Data monitoring for PBSP when Restrictive Procedures in place]],tblTrainingLog35[[#This Row],[Data monitoring for PBSP when Restrictive Procedures in place]]+'Plan List'!D$15,"")</f>
        <v/>
      </c>
      <c r="AJ49" s="83"/>
      <c r="AK49" s="84"/>
      <c r="AL49" s="84"/>
      <c r="AM49" s="84"/>
      <c r="AN49" s="75" t="str">
        <f>IF(tblTrainingLog35[[#This Row],[Nurse Delegation 90 day review documentation]],tblTrainingLog35[[#This Row],[Nurse Delegation 90 day review documentation]]+'Plan List'!D$22,"")</f>
        <v/>
      </c>
      <c r="AO49" s="85"/>
      <c r="AP49" s="82"/>
      <c r="AQ49" s="82"/>
    </row>
    <row r="50" spans="3:43" ht="33.950000000000003" customHeight="1" x14ac:dyDescent="0.3">
      <c r="C50" s="101"/>
      <c r="D50" s="74"/>
      <c r="E50" s="75" t="str">
        <f>IF(tblTrainingLog35[[#This Row],[PCSP (formerly known as ISP)]],tblTrainingLog35[[#This Row],[PCSP (formerly known as ISP)]]+'Plan List'!D$7,"")</f>
        <v/>
      </c>
      <c r="F50" s="80"/>
      <c r="G50" s="75" t="str">
        <f>IF(tblTrainingLog35[[#This Row],[IISP]],tblTrainingLog35[[#This Row],[IISP]]+'Plan List'!D$9,"")</f>
        <v/>
      </c>
      <c r="H50" s="80"/>
      <c r="I50" s="75" t="str">
        <f>IF(tblTrainingLog35[[#This Row],[IISP Summary of goal progress]],tblTrainingLog35[[#This Row],[IISP Summary of goal progress]]+'Plan List'!D$10,"")</f>
        <v/>
      </c>
      <c r="J50" s="81"/>
      <c r="K50" s="75" t="str">
        <f>IF(tblTrainingLog35[[#This Row],[IFP - Indivdual Financial Plan]],tblTrainingLog35[[#This Row],[IFP - Indivdual Financial Plan]]+'Plan List'!D$8,"")</f>
        <v/>
      </c>
      <c r="L50" s="112"/>
      <c r="M50" s="80"/>
      <c r="N50" s="81"/>
      <c r="O50" s="81"/>
      <c r="P50" s="81"/>
      <c r="Q50" s="81"/>
      <c r="R50" s="75" t="str">
        <f>IF(tblTrainingLog35[[#This Row],[Medical Device with known safety risk]],tblTrainingLog35[[#This Row],[Medical Device with known safety risk]]+'Plan List'!D$31,"")</f>
        <v/>
      </c>
      <c r="S50" s="84"/>
      <c r="T50" s="75" t="str">
        <f>IF(tblTrainingLog35[[#This Row],[Community Protection Treatment Plan]],tblTrainingLog35[[#This Row],[Community Protection Treatment Plan]]+'Plan List'!D$33,"")</f>
        <v/>
      </c>
      <c r="U50" s="84"/>
      <c r="V50" s="84"/>
      <c r="W50" s="84"/>
      <c r="X50" s="84"/>
      <c r="Y50" s="84"/>
      <c r="Z50" s="83"/>
      <c r="AA50" s="83"/>
      <c r="AB50" s="75" t="str">
        <f>IF(tblTrainingLog35[[#This Row],[PBSP - Postitve Behavior Support Plan]],tblTrainingLog35[[#This Row],[PBSP - Postitve Behavior Support Plan]]+'Plan List'!D$13,"")</f>
        <v/>
      </c>
      <c r="AC50" s="83"/>
      <c r="AD50" s="83"/>
      <c r="AE50" s="75" t="str">
        <f>IF(tblTrainingLog35[[#This Row],[Exception to Policy (ETP) request &amp; consent for use of Restrictive Procedures]],tblTrainingLog35[[#This Row],[Exception to Policy (ETP) request &amp; consent for use of Restrictive Procedures]]+'Plan List'!D$17,"")</f>
        <v/>
      </c>
      <c r="AF50" s="83"/>
      <c r="AG50" s="75" t="str">
        <f>IF(tblTrainingLog35[[#This Row],[Data monitoring for PBSP WITHOUT Restrictive Procedures ]],tblTrainingLog35[[#This Row],[Data monitoring for PBSP WITHOUT Restrictive Procedures ]]+'Plan List'!D$16,"")</f>
        <v/>
      </c>
      <c r="AH50" s="83"/>
      <c r="AI50" s="75" t="str">
        <f>IF(tblTrainingLog35[[#This Row],[Data monitoring for PBSP when Restrictive Procedures in place]],tblTrainingLog35[[#This Row],[Data monitoring for PBSP when Restrictive Procedures in place]]+'Plan List'!D$15,"")</f>
        <v/>
      </c>
      <c r="AJ50" s="83"/>
      <c r="AK50" s="84"/>
      <c r="AL50" s="84"/>
      <c r="AM50" s="84"/>
      <c r="AN50" s="75" t="str">
        <f>IF(tblTrainingLog35[[#This Row],[Nurse Delegation 90 day review documentation]],tblTrainingLog35[[#This Row],[Nurse Delegation 90 day review documentation]]+'Plan List'!D$22,"")</f>
        <v/>
      </c>
      <c r="AO50" s="85"/>
      <c r="AP50" s="82"/>
      <c r="AQ50" s="82"/>
    </row>
    <row r="51" spans="3:43" ht="33.950000000000003" customHeight="1" x14ac:dyDescent="0.3">
      <c r="C51" s="101"/>
      <c r="D51" s="74"/>
      <c r="E51" s="75" t="str">
        <f>IF(tblTrainingLog35[[#This Row],[PCSP (formerly known as ISP)]],tblTrainingLog35[[#This Row],[PCSP (formerly known as ISP)]]+'Plan List'!D$7,"")</f>
        <v/>
      </c>
      <c r="F51" s="80"/>
      <c r="G51" s="75" t="str">
        <f>IF(tblTrainingLog35[[#This Row],[IISP]],tblTrainingLog35[[#This Row],[IISP]]+'Plan List'!D$9,"")</f>
        <v/>
      </c>
      <c r="H51" s="80"/>
      <c r="I51" s="75" t="str">
        <f>IF(tblTrainingLog35[[#This Row],[IISP Summary of goal progress]],tblTrainingLog35[[#This Row],[IISP Summary of goal progress]]+'Plan List'!D$10,"")</f>
        <v/>
      </c>
      <c r="J51" s="81"/>
      <c r="K51" s="75" t="str">
        <f>IF(tblTrainingLog35[[#This Row],[IFP - Indivdual Financial Plan]],tblTrainingLog35[[#This Row],[IFP - Indivdual Financial Plan]]+'Plan List'!D$8,"")</f>
        <v/>
      </c>
      <c r="L51" s="112"/>
      <c r="M51" s="80"/>
      <c r="N51" s="81"/>
      <c r="O51" s="81"/>
      <c r="P51" s="81"/>
      <c r="Q51" s="81"/>
      <c r="R51" s="75" t="str">
        <f>IF(tblTrainingLog35[[#This Row],[Medical Device with known safety risk]],tblTrainingLog35[[#This Row],[Medical Device with known safety risk]]+'Plan List'!D$31,"")</f>
        <v/>
      </c>
      <c r="S51" s="84"/>
      <c r="T51" s="75" t="str">
        <f>IF(tblTrainingLog35[[#This Row],[Community Protection Treatment Plan]],tblTrainingLog35[[#This Row],[Community Protection Treatment Plan]]+'Plan List'!D$33,"")</f>
        <v/>
      </c>
      <c r="U51" s="84"/>
      <c r="V51" s="84"/>
      <c r="W51" s="84"/>
      <c r="X51" s="84"/>
      <c r="Y51" s="84"/>
      <c r="Z51" s="83"/>
      <c r="AA51" s="83"/>
      <c r="AB51" s="75" t="str">
        <f>IF(tblTrainingLog35[[#This Row],[PBSP - Postitve Behavior Support Plan]],tblTrainingLog35[[#This Row],[PBSP - Postitve Behavior Support Plan]]+'Plan List'!D$13,"")</f>
        <v/>
      </c>
      <c r="AC51" s="83"/>
      <c r="AD51" s="83"/>
      <c r="AE51" s="75" t="str">
        <f>IF(tblTrainingLog35[[#This Row],[Exception to Policy (ETP) request &amp; consent for use of Restrictive Procedures]],tblTrainingLog35[[#This Row],[Exception to Policy (ETP) request &amp; consent for use of Restrictive Procedures]]+'Plan List'!D$17,"")</f>
        <v/>
      </c>
      <c r="AF51" s="83"/>
      <c r="AG51" s="75" t="str">
        <f>IF(tblTrainingLog35[[#This Row],[Data monitoring for PBSP WITHOUT Restrictive Procedures ]],tblTrainingLog35[[#This Row],[Data monitoring for PBSP WITHOUT Restrictive Procedures ]]+'Plan List'!D$16,"")</f>
        <v/>
      </c>
      <c r="AH51" s="83"/>
      <c r="AI51" s="75" t="str">
        <f>IF(tblTrainingLog35[[#This Row],[Data monitoring for PBSP when Restrictive Procedures in place]],tblTrainingLog35[[#This Row],[Data monitoring for PBSP when Restrictive Procedures in place]]+'Plan List'!D$15,"")</f>
        <v/>
      </c>
      <c r="AJ51" s="83"/>
      <c r="AK51" s="84"/>
      <c r="AL51" s="84"/>
      <c r="AM51" s="84"/>
      <c r="AN51" s="75" t="str">
        <f>IF(tblTrainingLog35[[#This Row],[Nurse Delegation 90 day review documentation]],tblTrainingLog35[[#This Row],[Nurse Delegation 90 day review documentation]]+'Plan List'!D$22,"")</f>
        <v/>
      </c>
      <c r="AO51" s="85"/>
      <c r="AP51" s="82"/>
      <c r="AQ51" s="82"/>
    </row>
    <row r="52" spans="3:43" ht="33.950000000000003" customHeight="1" x14ac:dyDescent="0.3">
      <c r="C52" s="101"/>
      <c r="D52" s="74"/>
      <c r="E52" s="75" t="str">
        <f>IF(tblTrainingLog35[[#This Row],[PCSP (formerly known as ISP)]],tblTrainingLog35[[#This Row],[PCSP (formerly known as ISP)]]+'Plan List'!D$7,"")</f>
        <v/>
      </c>
      <c r="F52" s="80"/>
      <c r="G52" s="75" t="str">
        <f>IF(tblTrainingLog35[[#This Row],[IISP]],tblTrainingLog35[[#This Row],[IISP]]+'Plan List'!D$9,"")</f>
        <v/>
      </c>
      <c r="H52" s="80"/>
      <c r="I52" s="75" t="str">
        <f>IF(tblTrainingLog35[[#This Row],[IISP Summary of goal progress]],tblTrainingLog35[[#This Row],[IISP Summary of goal progress]]+'Plan List'!D$10,"")</f>
        <v/>
      </c>
      <c r="J52" s="81"/>
      <c r="K52" s="75" t="str">
        <f>IF(tblTrainingLog35[[#This Row],[IFP - Indivdual Financial Plan]],tblTrainingLog35[[#This Row],[IFP - Indivdual Financial Plan]]+'Plan List'!D$8,"")</f>
        <v/>
      </c>
      <c r="L52" s="112"/>
      <c r="M52" s="80"/>
      <c r="N52" s="81"/>
      <c r="O52" s="81"/>
      <c r="P52" s="81"/>
      <c r="Q52" s="81"/>
      <c r="R52" s="75" t="str">
        <f>IF(tblTrainingLog35[[#This Row],[Medical Device with known safety risk]],tblTrainingLog35[[#This Row],[Medical Device with known safety risk]]+'Plan List'!D$31,"")</f>
        <v/>
      </c>
      <c r="S52" s="84"/>
      <c r="T52" s="75" t="str">
        <f>IF(tblTrainingLog35[[#This Row],[Community Protection Treatment Plan]],tblTrainingLog35[[#This Row],[Community Protection Treatment Plan]]+'Plan List'!D$33,"")</f>
        <v/>
      </c>
      <c r="U52" s="84"/>
      <c r="V52" s="84"/>
      <c r="W52" s="84"/>
      <c r="X52" s="84"/>
      <c r="Y52" s="84"/>
      <c r="Z52" s="83"/>
      <c r="AA52" s="83"/>
      <c r="AB52" s="75" t="str">
        <f>IF(tblTrainingLog35[[#This Row],[PBSP - Postitve Behavior Support Plan]],tblTrainingLog35[[#This Row],[PBSP - Postitve Behavior Support Plan]]+'Plan List'!D$13,"")</f>
        <v/>
      </c>
      <c r="AC52" s="83"/>
      <c r="AD52" s="83"/>
      <c r="AE52" s="75" t="str">
        <f>IF(tblTrainingLog35[[#This Row],[Exception to Policy (ETP) request &amp; consent for use of Restrictive Procedures]],tblTrainingLog35[[#This Row],[Exception to Policy (ETP) request &amp; consent for use of Restrictive Procedures]]+'Plan List'!D$17,"")</f>
        <v/>
      </c>
      <c r="AF52" s="83"/>
      <c r="AG52" s="75" t="str">
        <f>IF(tblTrainingLog35[[#This Row],[Data monitoring for PBSP WITHOUT Restrictive Procedures ]],tblTrainingLog35[[#This Row],[Data monitoring for PBSP WITHOUT Restrictive Procedures ]]+'Plan List'!D$16,"")</f>
        <v/>
      </c>
      <c r="AH52" s="83"/>
      <c r="AI52" s="75" t="str">
        <f>IF(tblTrainingLog35[[#This Row],[Data monitoring for PBSP when Restrictive Procedures in place]],tblTrainingLog35[[#This Row],[Data monitoring for PBSP when Restrictive Procedures in place]]+'Plan List'!D$15,"")</f>
        <v/>
      </c>
      <c r="AJ52" s="83"/>
      <c r="AK52" s="84"/>
      <c r="AL52" s="84"/>
      <c r="AM52" s="84"/>
      <c r="AN52" s="75" t="str">
        <f>IF(tblTrainingLog35[[#This Row],[Nurse Delegation 90 day review documentation]],tblTrainingLog35[[#This Row],[Nurse Delegation 90 day review documentation]]+'Plan List'!D$22,"")</f>
        <v/>
      </c>
      <c r="AO52" s="85"/>
      <c r="AP52" s="82"/>
      <c r="AQ52" s="82"/>
    </row>
    <row r="53" spans="3:43" ht="33.950000000000003" customHeight="1" x14ac:dyDescent="0.3">
      <c r="C53" s="101"/>
      <c r="D53" s="74"/>
      <c r="E53" s="75" t="str">
        <f>IF(tblTrainingLog35[[#This Row],[PCSP (formerly known as ISP)]],tblTrainingLog35[[#This Row],[PCSP (formerly known as ISP)]]+'Plan List'!D$7,"")</f>
        <v/>
      </c>
      <c r="F53" s="80"/>
      <c r="G53" s="75" t="str">
        <f>IF(tblTrainingLog35[[#This Row],[IISP]],tblTrainingLog35[[#This Row],[IISP]]+'Plan List'!D$9,"")</f>
        <v/>
      </c>
      <c r="H53" s="80"/>
      <c r="I53" s="75" t="str">
        <f>IF(tblTrainingLog35[[#This Row],[IISP Summary of goal progress]],tblTrainingLog35[[#This Row],[IISP Summary of goal progress]]+'Plan List'!D$10,"")</f>
        <v/>
      </c>
      <c r="J53" s="81"/>
      <c r="K53" s="75" t="str">
        <f>IF(tblTrainingLog35[[#This Row],[IFP - Indivdual Financial Plan]],tblTrainingLog35[[#This Row],[IFP - Indivdual Financial Plan]]+'Plan List'!D$8,"")</f>
        <v/>
      </c>
      <c r="L53" s="112"/>
      <c r="M53" s="80"/>
      <c r="N53" s="81"/>
      <c r="O53" s="81"/>
      <c r="P53" s="81"/>
      <c r="Q53" s="81"/>
      <c r="R53" s="75" t="str">
        <f>IF(tblTrainingLog35[[#This Row],[Medical Device with known safety risk]],tblTrainingLog35[[#This Row],[Medical Device with known safety risk]]+'Plan List'!D$31,"")</f>
        <v/>
      </c>
      <c r="S53" s="84"/>
      <c r="T53" s="75" t="str">
        <f>IF(tblTrainingLog35[[#This Row],[Community Protection Treatment Plan]],tblTrainingLog35[[#This Row],[Community Protection Treatment Plan]]+'Plan List'!D$33,"")</f>
        <v/>
      </c>
      <c r="U53" s="84"/>
      <c r="V53" s="84"/>
      <c r="W53" s="84"/>
      <c r="X53" s="84"/>
      <c r="Y53" s="84"/>
      <c r="Z53" s="83"/>
      <c r="AA53" s="83"/>
      <c r="AB53" s="75" t="str">
        <f>IF(tblTrainingLog35[[#This Row],[PBSP - Postitve Behavior Support Plan]],tblTrainingLog35[[#This Row],[PBSP - Postitve Behavior Support Plan]]+'Plan List'!D$13,"")</f>
        <v/>
      </c>
      <c r="AC53" s="83"/>
      <c r="AD53" s="83"/>
      <c r="AE53" s="75" t="str">
        <f>IF(tblTrainingLog35[[#This Row],[Exception to Policy (ETP) request &amp; consent for use of Restrictive Procedures]],tblTrainingLog35[[#This Row],[Exception to Policy (ETP) request &amp; consent for use of Restrictive Procedures]]+'Plan List'!D$17,"")</f>
        <v/>
      </c>
      <c r="AF53" s="83"/>
      <c r="AG53" s="75" t="str">
        <f>IF(tblTrainingLog35[[#This Row],[Data monitoring for PBSP WITHOUT Restrictive Procedures ]],tblTrainingLog35[[#This Row],[Data monitoring for PBSP WITHOUT Restrictive Procedures ]]+'Plan List'!D$16,"")</f>
        <v/>
      </c>
      <c r="AH53" s="83"/>
      <c r="AI53" s="75" t="str">
        <f>IF(tblTrainingLog35[[#This Row],[Data monitoring for PBSP when Restrictive Procedures in place]],tblTrainingLog35[[#This Row],[Data monitoring for PBSP when Restrictive Procedures in place]]+'Plan List'!D$15,"")</f>
        <v/>
      </c>
      <c r="AJ53" s="83"/>
      <c r="AK53" s="84"/>
      <c r="AL53" s="84"/>
      <c r="AM53" s="84"/>
      <c r="AN53" s="75" t="str">
        <f>IF(tblTrainingLog35[[#This Row],[Nurse Delegation 90 day review documentation]],tblTrainingLog35[[#This Row],[Nurse Delegation 90 day review documentation]]+'Plan List'!D$22,"")</f>
        <v/>
      </c>
      <c r="AO53" s="85"/>
      <c r="AP53" s="82"/>
      <c r="AQ53" s="82"/>
    </row>
    <row r="54" spans="3:43" ht="33.950000000000003" customHeight="1" x14ac:dyDescent="0.3">
      <c r="C54" s="101"/>
      <c r="D54" s="74"/>
      <c r="E54" s="75" t="str">
        <f>IF(tblTrainingLog35[[#This Row],[PCSP (formerly known as ISP)]],tblTrainingLog35[[#This Row],[PCSP (formerly known as ISP)]]+'Plan List'!D$7,"")</f>
        <v/>
      </c>
      <c r="F54" s="80"/>
      <c r="G54" s="75" t="str">
        <f>IF(tblTrainingLog35[[#This Row],[IISP]],tblTrainingLog35[[#This Row],[IISP]]+'Plan List'!D$9,"")</f>
        <v/>
      </c>
      <c r="H54" s="80"/>
      <c r="I54" s="75" t="str">
        <f>IF(tblTrainingLog35[[#This Row],[IISP Summary of goal progress]],tblTrainingLog35[[#This Row],[IISP Summary of goal progress]]+'Plan List'!D$10,"")</f>
        <v/>
      </c>
      <c r="J54" s="81"/>
      <c r="K54" s="75" t="str">
        <f>IF(tblTrainingLog35[[#This Row],[IFP - Indivdual Financial Plan]],tblTrainingLog35[[#This Row],[IFP - Indivdual Financial Plan]]+'Plan List'!D$8,"")</f>
        <v/>
      </c>
      <c r="L54" s="112"/>
      <c r="M54" s="80"/>
      <c r="N54" s="81"/>
      <c r="O54" s="81"/>
      <c r="P54" s="81"/>
      <c r="Q54" s="81"/>
      <c r="R54" s="75" t="str">
        <f>IF(tblTrainingLog35[[#This Row],[Medical Device with known safety risk]],tblTrainingLog35[[#This Row],[Medical Device with known safety risk]]+'Plan List'!D$31,"")</f>
        <v/>
      </c>
      <c r="S54" s="84"/>
      <c r="T54" s="75" t="str">
        <f>IF(tblTrainingLog35[[#This Row],[Community Protection Treatment Plan]],tblTrainingLog35[[#This Row],[Community Protection Treatment Plan]]+'Plan List'!D$33,"")</f>
        <v/>
      </c>
      <c r="U54" s="84"/>
      <c r="V54" s="84"/>
      <c r="W54" s="84"/>
      <c r="X54" s="84"/>
      <c r="Y54" s="84"/>
      <c r="Z54" s="83"/>
      <c r="AA54" s="83"/>
      <c r="AB54" s="75" t="str">
        <f>IF(tblTrainingLog35[[#This Row],[PBSP - Postitve Behavior Support Plan]],tblTrainingLog35[[#This Row],[PBSP - Postitve Behavior Support Plan]]+'Plan List'!D$13,"")</f>
        <v/>
      </c>
      <c r="AC54" s="83"/>
      <c r="AD54" s="83"/>
      <c r="AE54" s="75" t="str">
        <f>IF(tblTrainingLog35[[#This Row],[Exception to Policy (ETP) request &amp; consent for use of Restrictive Procedures]],tblTrainingLog35[[#This Row],[Exception to Policy (ETP) request &amp; consent for use of Restrictive Procedures]]+'Plan List'!D$17,"")</f>
        <v/>
      </c>
      <c r="AF54" s="83"/>
      <c r="AG54" s="75" t="str">
        <f>IF(tblTrainingLog35[[#This Row],[Data monitoring for PBSP WITHOUT Restrictive Procedures ]],tblTrainingLog35[[#This Row],[Data monitoring for PBSP WITHOUT Restrictive Procedures ]]+'Plan List'!D$16,"")</f>
        <v/>
      </c>
      <c r="AH54" s="83"/>
      <c r="AI54" s="75" t="str">
        <f>IF(tblTrainingLog35[[#This Row],[Data monitoring for PBSP when Restrictive Procedures in place]],tblTrainingLog35[[#This Row],[Data monitoring for PBSP when Restrictive Procedures in place]]+'Plan List'!D$15,"")</f>
        <v/>
      </c>
      <c r="AJ54" s="83"/>
      <c r="AK54" s="84"/>
      <c r="AL54" s="84"/>
      <c r="AM54" s="84"/>
      <c r="AN54" s="75" t="str">
        <f>IF(tblTrainingLog35[[#This Row],[Nurse Delegation 90 day review documentation]],tblTrainingLog35[[#This Row],[Nurse Delegation 90 day review documentation]]+'Plan List'!D$22,"")</f>
        <v/>
      </c>
      <c r="AO54" s="85"/>
      <c r="AP54" s="82"/>
      <c r="AQ54" s="82"/>
    </row>
    <row r="55" spans="3:43" ht="33.950000000000003" customHeight="1" x14ac:dyDescent="0.3">
      <c r="C55" s="101"/>
      <c r="D55" s="74"/>
      <c r="E55" s="75" t="str">
        <f>IF(tblTrainingLog35[[#This Row],[PCSP (formerly known as ISP)]],tblTrainingLog35[[#This Row],[PCSP (formerly known as ISP)]]+'Plan List'!D$7,"")</f>
        <v/>
      </c>
      <c r="F55" s="80"/>
      <c r="G55" s="75" t="str">
        <f>IF(tblTrainingLog35[[#This Row],[IISP]],tblTrainingLog35[[#This Row],[IISP]]+'Plan List'!D$9,"")</f>
        <v/>
      </c>
      <c r="H55" s="80"/>
      <c r="I55" s="75" t="str">
        <f>IF(tblTrainingLog35[[#This Row],[IISP Summary of goal progress]],tblTrainingLog35[[#This Row],[IISP Summary of goal progress]]+'Plan List'!D$10,"")</f>
        <v/>
      </c>
      <c r="J55" s="81"/>
      <c r="K55" s="75" t="str">
        <f>IF(tblTrainingLog35[[#This Row],[IFP - Indivdual Financial Plan]],tblTrainingLog35[[#This Row],[IFP - Indivdual Financial Plan]]+'Plan List'!D$8,"")</f>
        <v/>
      </c>
      <c r="L55" s="112"/>
      <c r="M55" s="80"/>
      <c r="N55" s="81"/>
      <c r="O55" s="81"/>
      <c r="P55" s="81"/>
      <c r="Q55" s="81"/>
      <c r="R55" s="75" t="str">
        <f>IF(tblTrainingLog35[[#This Row],[Medical Device with known safety risk]],tblTrainingLog35[[#This Row],[Medical Device with known safety risk]]+'Plan List'!D$31,"")</f>
        <v/>
      </c>
      <c r="S55" s="84"/>
      <c r="T55" s="75" t="str">
        <f>IF(tblTrainingLog35[[#This Row],[Community Protection Treatment Plan]],tblTrainingLog35[[#This Row],[Community Protection Treatment Plan]]+'Plan List'!D$33,"")</f>
        <v/>
      </c>
      <c r="U55" s="84"/>
      <c r="V55" s="84"/>
      <c r="W55" s="84"/>
      <c r="X55" s="84"/>
      <c r="Y55" s="84"/>
      <c r="Z55" s="83"/>
      <c r="AA55" s="83"/>
      <c r="AB55" s="75" t="str">
        <f>IF(tblTrainingLog35[[#This Row],[PBSP - Postitve Behavior Support Plan]],tblTrainingLog35[[#This Row],[PBSP - Postitve Behavior Support Plan]]+'Plan List'!D$13,"")</f>
        <v/>
      </c>
      <c r="AC55" s="83"/>
      <c r="AD55" s="83"/>
      <c r="AE55" s="75" t="str">
        <f>IF(tblTrainingLog35[[#This Row],[Exception to Policy (ETP) request &amp; consent for use of Restrictive Procedures]],tblTrainingLog35[[#This Row],[Exception to Policy (ETP) request &amp; consent for use of Restrictive Procedures]]+'Plan List'!D$17,"")</f>
        <v/>
      </c>
      <c r="AF55" s="83"/>
      <c r="AG55" s="75" t="str">
        <f>IF(tblTrainingLog35[[#This Row],[Data monitoring for PBSP WITHOUT Restrictive Procedures ]],tblTrainingLog35[[#This Row],[Data monitoring for PBSP WITHOUT Restrictive Procedures ]]+'Plan List'!D$16,"")</f>
        <v/>
      </c>
      <c r="AH55" s="83"/>
      <c r="AI55" s="75" t="str">
        <f>IF(tblTrainingLog35[[#This Row],[Data monitoring for PBSP when Restrictive Procedures in place]],tblTrainingLog35[[#This Row],[Data monitoring for PBSP when Restrictive Procedures in place]]+'Plan List'!D$15,"")</f>
        <v/>
      </c>
      <c r="AJ55" s="83"/>
      <c r="AK55" s="84"/>
      <c r="AL55" s="84"/>
      <c r="AM55" s="84"/>
      <c r="AN55" s="75" t="str">
        <f>IF(tblTrainingLog35[[#This Row],[Nurse Delegation 90 day review documentation]],tblTrainingLog35[[#This Row],[Nurse Delegation 90 day review documentation]]+'Plan List'!D$22,"")</f>
        <v/>
      </c>
      <c r="AO55" s="85"/>
      <c r="AP55" s="82"/>
      <c r="AQ55" s="82"/>
    </row>
    <row r="56" spans="3:43" ht="33.950000000000003" customHeight="1" x14ac:dyDescent="0.3">
      <c r="C56" s="101"/>
      <c r="D56" s="74"/>
      <c r="E56" s="75" t="str">
        <f>IF(tblTrainingLog35[[#This Row],[PCSP (formerly known as ISP)]],tblTrainingLog35[[#This Row],[PCSP (formerly known as ISP)]]+'Plan List'!D$7,"")</f>
        <v/>
      </c>
      <c r="F56" s="80"/>
      <c r="G56" s="75" t="str">
        <f>IF(tblTrainingLog35[[#This Row],[IISP]],tblTrainingLog35[[#This Row],[IISP]]+'Plan List'!D$9,"")</f>
        <v/>
      </c>
      <c r="H56" s="80"/>
      <c r="I56" s="75" t="str">
        <f>IF(tblTrainingLog35[[#This Row],[IISP Summary of goal progress]],tblTrainingLog35[[#This Row],[IISP Summary of goal progress]]+'Plan List'!D$10,"")</f>
        <v/>
      </c>
      <c r="J56" s="81"/>
      <c r="K56" s="75" t="str">
        <f>IF(tblTrainingLog35[[#This Row],[IFP - Indivdual Financial Plan]],tblTrainingLog35[[#This Row],[IFP - Indivdual Financial Plan]]+'Plan List'!D$8,"")</f>
        <v/>
      </c>
      <c r="L56" s="112"/>
      <c r="M56" s="80"/>
      <c r="N56" s="81"/>
      <c r="O56" s="81"/>
      <c r="P56" s="81"/>
      <c r="Q56" s="81"/>
      <c r="R56" s="75" t="str">
        <f>IF(tblTrainingLog35[[#This Row],[Medical Device with known safety risk]],tblTrainingLog35[[#This Row],[Medical Device with known safety risk]]+'Plan List'!D$31,"")</f>
        <v/>
      </c>
      <c r="S56" s="84"/>
      <c r="T56" s="75" t="str">
        <f>IF(tblTrainingLog35[[#This Row],[Community Protection Treatment Plan]],tblTrainingLog35[[#This Row],[Community Protection Treatment Plan]]+'Plan List'!D$33,"")</f>
        <v/>
      </c>
      <c r="U56" s="84"/>
      <c r="V56" s="84"/>
      <c r="W56" s="84"/>
      <c r="X56" s="84"/>
      <c r="Y56" s="84"/>
      <c r="Z56" s="83"/>
      <c r="AA56" s="83"/>
      <c r="AB56" s="75" t="str">
        <f>IF(tblTrainingLog35[[#This Row],[PBSP - Postitve Behavior Support Plan]],tblTrainingLog35[[#This Row],[PBSP - Postitve Behavior Support Plan]]+'Plan List'!D$13,"")</f>
        <v/>
      </c>
      <c r="AC56" s="83"/>
      <c r="AD56" s="83"/>
      <c r="AE56" s="75" t="str">
        <f>IF(tblTrainingLog35[[#This Row],[Exception to Policy (ETP) request &amp; consent for use of Restrictive Procedures]],tblTrainingLog35[[#This Row],[Exception to Policy (ETP) request &amp; consent for use of Restrictive Procedures]]+'Plan List'!D$17,"")</f>
        <v/>
      </c>
      <c r="AF56" s="83"/>
      <c r="AG56" s="75" t="str">
        <f>IF(tblTrainingLog35[[#This Row],[Data monitoring for PBSP WITHOUT Restrictive Procedures ]],tblTrainingLog35[[#This Row],[Data monitoring for PBSP WITHOUT Restrictive Procedures ]]+'Plan List'!D$16,"")</f>
        <v/>
      </c>
      <c r="AH56" s="83"/>
      <c r="AI56" s="75" t="str">
        <f>IF(tblTrainingLog35[[#This Row],[Data monitoring for PBSP when Restrictive Procedures in place]],tblTrainingLog35[[#This Row],[Data monitoring for PBSP when Restrictive Procedures in place]]+'Plan List'!D$15,"")</f>
        <v/>
      </c>
      <c r="AJ56" s="83"/>
      <c r="AK56" s="84"/>
      <c r="AL56" s="84"/>
      <c r="AM56" s="84"/>
      <c r="AN56" s="75" t="str">
        <f>IF(tblTrainingLog35[[#This Row],[Nurse Delegation 90 day review documentation]],tblTrainingLog35[[#This Row],[Nurse Delegation 90 day review documentation]]+'Plan List'!D$22,"")</f>
        <v/>
      </c>
      <c r="AO56" s="85"/>
      <c r="AP56" s="82"/>
      <c r="AQ56" s="82"/>
    </row>
    <row r="57" spans="3:43" ht="33.950000000000003" customHeight="1" x14ac:dyDescent="0.3">
      <c r="C57" s="101"/>
      <c r="D57" s="74"/>
      <c r="E57" s="75" t="str">
        <f>IF(tblTrainingLog35[[#This Row],[PCSP (formerly known as ISP)]],tblTrainingLog35[[#This Row],[PCSP (formerly known as ISP)]]+'Plan List'!D$7,"")</f>
        <v/>
      </c>
      <c r="F57" s="80"/>
      <c r="G57" s="75" t="str">
        <f>IF(tblTrainingLog35[[#This Row],[IISP]],tblTrainingLog35[[#This Row],[IISP]]+'Plan List'!D$9,"")</f>
        <v/>
      </c>
      <c r="H57" s="80"/>
      <c r="I57" s="75" t="str">
        <f>IF(tblTrainingLog35[[#This Row],[IISP Summary of goal progress]],tblTrainingLog35[[#This Row],[IISP Summary of goal progress]]+'Plan List'!D$10,"")</f>
        <v/>
      </c>
      <c r="J57" s="81"/>
      <c r="K57" s="75" t="str">
        <f>IF(tblTrainingLog35[[#This Row],[IFP - Indivdual Financial Plan]],tblTrainingLog35[[#This Row],[IFP - Indivdual Financial Plan]]+'Plan List'!D$8,"")</f>
        <v/>
      </c>
      <c r="L57" s="112"/>
      <c r="M57" s="80"/>
      <c r="N57" s="81"/>
      <c r="O57" s="81"/>
      <c r="P57" s="81"/>
      <c r="Q57" s="81"/>
      <c r="R57" s="75" t="str">
        <f>IF(tblTrainingLog35[[#This Row],[Medical Device with known safety risk]],tblTrainingLog35[[#This Row],[Medical Device with known safety risk]]+'Plan List'!D$31,"")</f>
        <v/>
      </c>
      <c r="S57" s="84"/>
      <c r="T57" s="75" t="str">
        <f>IF(tblTrainingLog35[[#This Row],[Community Protection Treatment Plan]],tblTrainingLog35[[#This Row],[Community Protection Treatment Plan]]+'Plan List'!D$33,"")</f>
        <v/>
      </c>
      <c r="U57" s="84"/>
      <c r="V57" s="84"/>
      <c r="W57" s="84"/>
      <c r="X57" s="84"/>
      <c r="Y57" s="84"/>
      <c r="Z57" s="83"/>
      <c r="AA57" s="83"/>
      <c r="AB57" s="75" t="str">
        <f>IF(tblTrainingLog35[[#This Row],[PBSP - Postitve Behavior Support Plan]],tblTrainingLog35[[#This Row],[PBSP - Postitve Behavior Support Plan]]+'Plan List'!D$13,"")</f>
        <v/>
      </c>
      <c r="AC57" s="83"/>
      <c r="AD57" s="83"/>
      <c r="AE57" s="75" t="str">
        <f>IF(tblTrainingLog35[[#This Row],[Exception to Policy (ETP) request &amp; consent for use of Restrictive Procedures]],tblTrainingLog35[[#This Row],[Exception to Policy (ETP) request &amp; consent for use of Restrictive Procedures]]+'Plan List'!D$17,"")</f>
        <v/>
      </c>
      <c r="AF57" s="83"/>
      <c r="AG57" s="75" t="str">
        <f>IF(tblTrainingLog35[[#This Row],[Data monitoring for PBSP WITHOUT Restrictive Procedures ]],tblTrainingLog35[[#This Row],[Data monitoring for PBSP WITHOUT Restrictive Procedures ]]+'Plan List'!D$16,"")</f>
        <v/>
      </c>
      <c r="AH57" s="83"/>
      <c r="AI57" s="75" t="str">
        <f>IF(tblTrainingLog35[[#This Row],[Data monitoring for PBSP when Restrictive Procedures in place]],tblTrainingLog35[[#This Row],[Data monitoring for PBSP when Restrictive Procedures in place]]+'Plan List'!D$15,"")</f>
        <v/>
      </c>
      <c r="AJ57" s="83"/>
      <c r="AK57" s="84"/>
      <c r="AL57" s="84"/>
      <c r="AM57" s="84"/>
      <c r="AN57" s="75" t="str">
        <f>IF(tblTrainingLog35[[#This Row],[Nurse Delegation 90 day review documentation]],tblTrainingLog35[[#This Row],[Nurse Delegation 90 day review documentation]]+'Plan List'!D$22,"")</f>
        <v/>
      </c>
      <c r="AO57" s="85"/>
      <c r="AP57" s="82"/>
      <c r="AQ57" s="82"/>
    </row>
    <row r="58" spans="3:43" ht="33.950000000000003" customHeight="1" x14ac:dyDescent="0.3">
      <c r="C58" s="101"/>
      <c r="D58" s="74"/>
      <c r="E58" s="75" t="str">
        <f>IF(tblTrainingLog35[[#This Row],[PCSP (formerly known as ISP)]],tblTrainingLog35[[#This Row],[PCSP (formerly known as ISP)]]+'Plan List'!D$7,"")</f>
        <v/>
      </c>
      <c r="F58" s="80"/>
      <c r="G58" s="75" t="str">
        <f>IF(tblTrainingLog35[[#This Row],[IISP]],tblTrainingLog35[[#This Row],[IISP]]+'Plan List'!D$9,"")</f>
        <v/>
      </c>
      <c r="H58" s="80"/>
      <c r="I58" s="75" t="str">
        <f>IF(tblTrainingLog35[[#This Row],[IISP Summary of goal progress]],tblTrainingLog35[[#This Row],[IISP Summary of goal progress]]+'Plan List'!D$10,"")</f>
        <v/>
      </c>
      <c r="J58" s="81"/>
      <c r="K58" s="75" t="str">
        <f>IF(tblTrainingLog35[[#This Row],[IFP - Indivdual Financial Plan]],tblTrainingLog35[[#This Row],[IFP - Indivdual Financial Plan]]+'Plan List'!D$8,"")</f>
        <v/>
      </c>
      <c r="L58" s="112"/>
      <c r="M58" s="80"/>
      <c r="N58" s="81"/>
      <c r="O58" s="81"/>
      <c r="P58" s="81"/>
      <c r="Q58" s="81"/>
      <c r="R58" s="75" t="str">
        <f>IF(tblTrainingLog35[[#This Row],[Medical Device with known safety risk]],tblTrainingLog35[[#This Row],[Medical Device with known safety risk]]+'Plan List'!D$31,"")</f>
        <v/>
      </c>
      <c r="S58" s="84"/>
      <c r="T58" s="75" t="str">
        <f>IF(tblTrainingLog35[[#This Row],[Community Protection Treatment Plan]],tblTrainingLog35[[#This Row],[Community Protection Treatment Plan]]+'Plan List'!D$33,"")</f>
        <v/>
      </c>
      <c r="U58" s="84"/>
      <c r="V58" s="84"/>
      <c r="W58" s="84"/>
      <c r="X58" s="84"/>
      <c r="Y58" s="84"/>
      <c r="Z58" s="83"/>
      <c r="AA58" s="83"/>
      <c r="AB58" s="75" t="str">
        <f>IF(tblTrainingLog35[[#This Row],[PBSP - Postitve Behavior Support Plan]],tblTrainingLog35[[#This Row],[PBSP - Postitve Behavior Support Plan]]+'Plan List'!D$13,"")</f>
        <v/>
      </c>
      <c r="AC58" s="83"/>
      <c r="AD58" s="83"/>
      <c r="AE58" s="75" t="str">
        <f>IF(tblTrainingLog35[[#This Row],[Exception to Policy (ETP) request &amp; consent for use of Restrictive Procedures]],tblTrainingLog35[[#This Row],[Exception to Policy (ETP) request &amp; consent for use of Restrictive Procedures]]+'Plan List'!D$17,"")</f>
        <v/>
      </c>
      <c r="AF58" s="83"/>
      <c r="AG58" s="75" t="str">
        <f>IF(tblTrainingLog35[[#This Row],[Data monitoring for PBSP WITHOUT Restrictive Procedures ]],tblTrainingLog35[[#This Row],[Data monitoring for PBSP WITHOUT Restrictive Procedures ]]+'Plan List'!D$16,"")</f>
        <v/>
      </c>
      <c r="AH58" s="83"/>
      <c r="AI58" s="75" t="str">
        <f>IF(tblTrainingLog35[[#This Row],[Data monitoring for PBSP when Restrictive Procedures in place]],tblTrainingLog35[[#This Row],[Data monitoring for PBSP when Restrictive Procedures in place]]+'Plan List'!D$15,"")</f>
        <v/>
      </c>
      <c r="AJ58" s="83"/>
      <c r="AK58" s="84"/>
      <c r="AL58" s="84"/>
      <c r="AM58" s="84"/>
      <c r="AN58" s="75" t="str">
        <f>IF(tblTrainingLog35[[#This Row],[Nurse Delegation 90 day review documentation]],tblTrainingLog35[[#This Row],[Nurse Delegation 90 day review documentation]]+'Plan List'!D$22,"")</f>
        <v/>
      </c>
      <c r="AO58" s="85"/>
      <c r="AP58" s="82"/>
      <c r="AQ58" s="82"/>
    </row>
    <row r="59" spans="3:43" ht="33.950000000000003" customHeight="1" x14ac:dyDescent="0.3">
      <c r="C59" s="101"/>
      <c r="D59" s="74"/>
      <c r="E59" s="75" t="str">
        <f>IF(tblTrainingLog35[[#This Row],[PCSP (formerly known as ISP)]],tblTrainingLog35[[#This Row],[PCSP (formerly known as ISP)]]+'Plan List'!D$7,"")</f>
        <v/>
      </c>
      <c r="F59" s="80"/>
      <c r="G59" s="75" t="str">
        <f>IF(tblTrainingLog35[[#This Row],[IISP]],tblTrainingLog35[[#This Row],[IISP]]+'Plan List'!D$9,"")</f>
        <v/>
      </c>
      <c r="H59" s="80"/>
      <c r="I59" s="75" t="str">
        <f>IF(tblTrainingLog35[[#This Row],[IISP Summary of goal progress]],tblTrainingLog35[[#This Row],[IISP Summary of goal progress]]+'Plan List'!D$10,"")</f>
        <v/>
      </c>
      <c r="J59" s="81"/>
      <c r="K59" s="75" t="str">
        <f>IF(tblTrainingLog35[[#This Row],[IFP - Indivdual Financial Plan]],tblTrainingLog35[[#This Row],[IFP - Indivdual Financial Plan]]+'Plan List'!D$8,"")</f>
        <v/>
      </c>
      <c r="L59" s="112"/>
      <c r="M59" s="80"/>
      <c r="N59" s="81"/>
      <c r="O59" s="81"/>
      <c r="P59" s="81"/>
      <c r="Q59" s="81"/>
      <c r="R59" s="75" t="str">
        <f>IF(tblTrainingLog35[[#This Row],[Medical Device with known safety risk]],tblTrainingLog35[[#This Row],[Medical Device with known safety risk]]+'Plan List'!D$31,"")</f>
        <v/>
      </c>
      <c r="S59" s="84"/>
      <c r="T59" s="75" t="str">
        <f>IF(tblTrainingLog35[[#This Row],[Community Protection Treatment Plan]],tblTrainingLog35[[#This Row],[Community Protection Treatment Plan]]+'Plan List'!D$33,"")</f>
        <v/>
      </c>
      <c r="U59" s="84"/>
      <c r="V59" s="84"/>
      <c r="W59" s="84"/>
      <c r="X59" s="84"/>
      <c r="Y59" s="84"/>
      <c r="Z59" s="83"/>
      <c r="AA59" s="83"/>
      <c r="AB59" s="75" t="str">
        <f>IF(tblTrainingLog35[[#This Row],[PBSP - Postitve Behavior Support Plan]],tblTrainingLog35[[#This Row],[PBSP - Postitve Behavior Support Plan]]+'Plan List'!D$13,"")</f>
        <v/>
      </c>
      <c r="AC59" s="83"/>
      <c r="AD59" s="83"/>
      <c r="AE59" s="75" t="str">
        <f>IF(tblTrainingLog35[[#This Row],[Exception to Policy (ETP) request &amp; consent for use of Restrictive Procedures]],tblTrainingLog35[[#This Row],[Exception to Policy (ETP) request &amp; consent for use of Restrictive Procedures]]+'Plan List'!D$17,"")</f>
        <v/>
      </c>
      <c r="AF59" s="83"/>
      <c r="AG59" s="75" t="str">
        <f>IF(tblTrainingLog35[[#This Row],[Data monitoring for PBSP WITHOUT Restrictive Procedures ]],tblTrainingLog35[[#This Row],[Data monitoring for PBSP WITHOUT Restrictive Procedures ]]+'Plan List'!D$16,"")</f>
        <v/>
      </c>
      <c r="AH59" s="83"/>
      <c r="AI59" s="75" t="str">
        <f>IF(tblTrainingLog35[[#This Row],[Data monitoring for PBSP when Restrictive Procedures in place]],tblTrainingLog35[[#This Row],[Data monitoring for PBSP when Restrictive Procedures in place]]+'Plan List'!D$15,"")</f>
        <v/>
      </c>
      <c r="AJ59" s="83"/>
      <c r="AK59" s="84"/>
      <c r="AL59" s="84"/>
      <c r="AM59" s="84"/>
      <c r="AN59" s="75" t="str">
        <f>IF(tblTrainingLog35[[#This Row],[Nurse Delegation 90 day review documentation]],tblTrainingLog35[[#This Row],[Nurse Delegation 90 day review documentation]]+'Plan List'!D$22,"")</f>
        <v/>
      </c>
      <c r="AO59" s="85"/>
      <c r="AP59" s="82"/>
      <c r="AQ59" s="82"/>
    </row>
    <row r="60" spans="3:43" ht="33.950000000000003" customHeight="1" x14ac:dyDescent="0.3">
      <c r="C60" s="101"/>
      <c r="D60" s="74"/>
      <c r="E60" s="75" t="str">
        <f>IF(tblTrainingLog35[[#This Row],[PCSP (formerly known as ISP)]],tblTrainingLog35[[#This Row],[PCSP (formerly known as ISP)]]+'Plan List'!D$7,"")</f>
        <v/>
      </c>
      <c r="F60" s="80"/>
      <c r="G60" s="75" t="str">
        <f>IF(tblTrainingLog35[[#This Row],[IISP]],tblTrainingLog35[[#This Row],[IISP]]+'Plan List'!D$9,"")</f>
        <v/>
      </c>
      <c r="H60" s="80"/>
      <c r="I60" s="75" t="str">
        <f>IF(tblTrainingLog35[[#This Row],[IISP Summary of goal progress]],tblTrainingLog35[[#This Row],[IISP Summary of goal progress]]+'Plan List'!D$10,"")</f>
        <v/>
      </c>
      <c r="J60" s="81"/>
      <c r="K60" s="75" t="str">
        <f>IF(tblTrainingLog35[[#This Row],[IFP - Indivdual Financial Plan]],tblTrainingLog35[[#This Row],[IFP - Indivdual Financial Plan]]+'Plan List'!D$8,"")</f>
        <v/>
      </c>
      <c r="L60" s="112"/>
      <c r="M60" s="80"/>
      <c r="N60" s="81"/>
      <c r="O60" s="81"/>
      <c r="P60" s="81"/>
      <c r="Q60" s="81"/>
      <c r="R60" s="75" t="str">
        <f>IF(tblTrainingLog35[[#This Row],[Medical Device with known safety risk]],tblTrainingLog35[[#This Row],[Medical Device with known safety risk]]+'Plan List'!D$31,"")</f>
        <v/>
      </c>
      <c r="S60" s="84"/>
      <c r="T60" s="75" t="str">
        <f>IF(tblTrainingLog35[[#This Row],[Community Protection Treatment Plan]],tblTrainingLog35[[#This Row],[Community Protection Treatment Plan]]+'Plan List'!D$33,"")</f>
        <v/>
      </c>
      <c r="U60" s="84"/>
      <c r="V60" s="84"/>
      <c r="W60" s="84"/>
      <c r="X60" s="84"/>
      <c r="Y60" s="84"/>
      <c r="Z60" s="83"/>
      <c r="AA60" s="83"/>
      <c r="AB60" s="75" t="str">
        <f>IF(tblTrainingLog35[[#This Row],[PBSP - Postitve Behavior Support Plan]],tblTrainingLog35[[#This Row],[PBSP - Postitve Behavior Support Plan]]+'Plan List'!D$13,"")</f>
        <v/>
      </c>
      <c r="AC60" s="83"/>
      <c r="AD60" s="83"/>
      <c r="AE60" s="75" t="str">
        <f>IF(tblTrainingLog35[[#This Row],[Exception to Policy (ETP) request &amp; consent for use of Restrictive Procedures]],tblTrainingLog35[[#This Row],[Exception to Policy (ETP) request &amp; consent for use of Restrictive Procedures]]+'Plan List'!D$17,"")</f>
        <v/>
      </c>
      <c r="AF60" s="83"/>
      <c r="AG60" s="75" t="str">
        <f>IF(tblTrainingLog35[[#This Row],[Data monitoring for PBSP WITHOUT Restrictive Procedures ]],tblTrainingLog35[[#This Row],[Data monitoring for PBSP WITHOUT Restrictive Procedures ]]+'Plan List'!D$16,"")</f>
        <v/>
      </c>
      <c r="AH60" s="83"/>
      <c r="AI60" s="75" t="str">
        <f>IF(tblTrainingLog35[[#This Row],[Data monitoring for PBSP when Restrictive Procedures in place]],tblTrainingLog35[[#This Row],[Data monitoring for PBSP when Restrictive Procedures in place]]+'Plan List'!D$15,"")</f>
        <v/>
      </c>
      <c r="AJ60" s="83"/>
      <c r="AK60" s="84"/>
      <c r="AL60" s="84"/>
      <c r="AM60" s="84"/>
      <c r="AN60" s="75" t="str">
        <f>IF(tblTrainingLog35[[#This Row],[Nurse Delegation 90 day review documentation]],tblTrainingLog35[[#This Row],[Nurse Delegation 90 day review documentation]]+'Plan List'!D$22,"")</f>
        <v/>
      </c>
      <c r="AO60" s="85"/>
      <c r="AP60" s="82"/>
      <c r="AQ60" s="82"/>
    </row>
    <row r="61" spans="3:43" ht="33.950000000000003" customHeight="1" x14ac:dyDescent="0.3">
      <c r="C61" s="101"/>
      <c r="D61" s="74"/>
      <c r="E61" s="75" t="str">
        <f>IF(tblTrainingLog35[[#This Row],[PCSP (formerly known as ISP)]],tblTrainingLog35[[#This Row],[PCSP (formerly known as ISP)]]+'Plan List'!D$7,"")</f>
        <v/>
      </c>
      <c r="F61" s="80"/>
      <c r="G61" s="75" t="str">
        <f>IF(tblTrainingLog35[[#This Row],[IISP]],tblTrainingLog35[[#This Row],[IISP]]+'Plan List'!D$9,"")</f>
        <v/>
      </c>
      <c r="H61" s="80"/>
      <c r="I61" s="75" t="str">
        <f>IF(tblTrainingLog35[[#This Row],[IISP Summary of goal progress]],tblTrainingLog35[[#This Row],[IISP Summary of goal progress]]+'Plan List'!D$10,"")</f>
        <v/>
      </c>
      <c r="J61" s="81"/>
      <c r="K61" s="75" t="str">
        <f>IF(tblTrainingLog35[[#This Row],[IFP - Indivdual Financial Plan]],tblTrainingLog35[[#This Row],[IFP - Indivdual Financial Plan]]+'Plan List'!D$8,"")</f>
        <v/>
      </c>
      <c r="L61" s="112"/>
      <c r="M61" s="80"/>
      <c r="N61" s="81"/>
      <c r="O61" s="81"/>
      <c r="P61" s="81"/>
      <c r="Q61" s="81"/>
      <c r="R61" s="75" t="str">
        <f>IF(tblTrainingLog35[[#This Row],[Medical Device with known safety risk]],tblTrainingLog35[[#This Row],[Medical Device with known safety risk]]+'Plan List'!D$31,"")</f>
        <v/>
      </c>
      <c r="S61" s="84"/>
      <c r="T61" s="75" t="str">
        <f>IF(tblTrainingLog35[[#This Row],[Community Protection Treatment Plan]],tblTrainingLog35[[#This Row],[Community Protection Treatment Plan]]+'Plan List'!D$33,"")</f>
        <v/>
      </c>
      <c r="U61" s="84"/>
      <c r="V61" s="84"/>
      <c r="W61" s="84"/>
      <c r="X61" s="84"/>
      <c r="Y61" s="84"/>
      <c r="Z61" s="83"/>
      <c r="AA61" s="83"/>
      <c r="AB61" s="75" t="str">
        <f>IF(tblTrainingLog35[[#This Row],[PBSP - Postitve Behavior Support Plan]],tblTrainingLog35[[#This Row],[PBSP - Postitve Behavior Support Plan]]+'Plan List'!D$13,"")</f>
        <v/>
      </c>
      <c r="AC61" s="83"/>
      <c r="AD61" s="83"/>
      <c r="AE61" s="75" t="str">
        <f>IF(tblTrainingLog35[[#This Row],[Exception to Policy (ETP) request &amp; consent for use of Restrictive Procedures]],tblTrainingLog35[[#This Row],[Exception to Policy (ETP) request &amp; consent for use of Restrictive Procedures]]+'Plan List'!D$17,"")</f>
        <v/>
      </c>
      <c r="AF61" s="83"/>
      <c r="AG61" s="75" t="str">
        <f>IF(tblTrainingLog35[[#This Row],[Data monitoring for PBSP WITHOUT Restrictive Procedures ]],tblTrainingLog35[[#This Row],[Data monitoring for PBSP WITHOUT Restrictive Procedures ]]+'Plan List'!D$16,"")</f>
        <v/>
      </c>
      <c r="AH61" s="83"/>
      <c r="AI61" s="75" t="str">
        <f>IF(tblTrainingLog35[[#This Row],[Data monitoring for PBSP when Restrictive Procedures in place]],tblTrainingLog35[[#This Row],[Data monitoring for PBSP when Restrictive Procedures in place]]+'Plan List'!D$15,"")</f>
        <v/>
      </c>
      <c r="AJ61" s="83"/>
      <c r="AK61" s="84"/>
      <c r="AL61" s="84"/>
      <c r="AM61" s="84"/>
      <c r="AN61" s="75" t="str">
        <f>IF(tblTrainingLog35[[#This Row],[Nurse Delegation 90 day review documentation]],tblTrainingLog35[[#This Row],[Nurse Delegation 90 day review documentation]]+'Plan List'!D$22,"")</f>
        <v/>
      </c>
      <c r="AO61" s="85"/>
      <c r="AP61" s="82"/>
      <c r="AQ61" s="82"/>
    </row>
    <row r="62" spans="3:43" ht="33.950000000000003" customHeight="1" x14ac:dyDescent="0.3">
      <c r="C62" s="101"/>
      <c r="D62" s="74"/>
      <c r="E62" s="75" t="str">
        <f>IF(tblTrainingLog35[[#This Row],[PCSP (formerly known as ISP)]],tblTrainingLog35[[#This Row],[PCSP (formerly known as ISP)]]+'Plan List'!D$7,"")</f>
        <v/>
      </c>
      <c r="F62" s="80"/>
      <c r="G62" s="75" t="str">
        <f>IF(tblTrainingLog35[[#This Row],[IISP]],tblTrainingLog35[[#This Row],[IISP]]+'Plan List'!D$9,"")</f>
        <v/>
      </c>
      <c r="H62" s="80"/>
      <c r="I62" s="75" t="str">
        <f>IF(tblTrainingLog35[[#This Row],[IISP Summary of goal progress]],tblTrainingLog35[[#This Row],[IISP Summary of goal progress]]+'Plan List'!D$10,"")</f>
        <v/>
      </c>
      <c r="J62" s="81"/>
      <c r="K62" s="75" t="str">
        <f>IF(tblTrainingLog35[[#This Row],[IFP - Indivdual Financial Plan]],tblTrainingLog35[[#This Row],[IFP - Indivdual Financial Plan]]+'Plan List'!D$8,"")</f>
        <v/>
      </c>
      <c r="L62" s="112"/>
      <c r="M62" s="80"/>
      <c r="N62" s="81"/>
      <c r="O62" s="81"/>
      <c r="P62" s="81"/>
      <c r="Q62" s="81"/>
      <c r="R62" s="75" t="str">
        <f>IF(tblTrainingLog35[[#This Row],[Medical Device with known safety risk]],tblTrainingLog35[[#This Row],[Medical Device with known safety risk]]+'Plan List'!D$31,"")</f>
        <v/>
      </c>
      <c r="S62" s="84"/>
      <c r="T62" s="75" t="str">
        <f>IF(tblTrainingLog35[[#This Row],[Community Protection Treatment Plan]],tblTrainingLog35[[#This Row],[Community Protection Treatment Plan]]+'Plan List'!D$33,"")</f>
        <v/>
      </c>
      <c r="U62" s="84"/>
      <c r="V62" s="84"/>
      <c r="W62" s="84"/>
      <c r="X62" s="84"/>
      <c r="Y62" s="84"/>
      <c r="Z62" s="83"/>
      <c r="AA62" s="83"/>
      <c r="AB62" s="75" t="str">
        <f>IF(tblTrainingLog35[[#This Row],[PBSP - Postitve Behavior Support Plan]],tblTrainingLog35[[#This Row],[PBSP - Postitve Behavior Support Plan]]+'Plan List'!D$13,"")</f>
        <v/>
      </c>
      <c r="AC62" s="83"/>
      <c r="AD62" s="83"/>
      <c r="AE62" s="75" t="str">
        <f>IF(tblTrainingLog35[[#This Row],[Exception to Policy (ETP) request &amp; consent for use of Restrictive Procedures]],tblTrainingLog35[[#This Row],[Exception to Policy (ETP) request &amp; consent for use of Restrictive Procedures]]+'Plan List'!D$17,"")</f>
        <v/>
      </c>
      <c r="AF62" s="83"/>
      <c r="AG62" s="75" t="str">
        <f>IF(tblTrainingLog35[[#This Row],[Data monitoring for PBSP WITHOUT Restrictive Procedures ]],tblTrainingLog35[[#This Row],[Data monitoring for PBSP WITHOUT Restrictive Procedures ]]+'Plan List'!D$16,"")</f>
        <v/>
      </c>
      <c r="AH62" s="83"/>
      <c r="AI62" s="75" t="str">
        <f>IF(tblTrainingLog35[[#This Row],[Data monitoring for PBSP when Restrictive Procedures in place]],tblTrainingLog35[[#This Row],[Data monitoring for PBSP when Restrictive Procedures in place]]+'Plan List'!D$15,"")</f>
        <v/>
      </c>
      <c r="AJ62" s="83"/>
      <c r="AK62" s="84"/>
      <c r="AL62" s="84"/>
      <c r="AM62" s="84"/>
      <c r="AN62" s="75" t="str">
        <f>IF(tblTrainingLog35[[#This Row],[Nurse Delegation 90 day review documentation]],tblTrainingLog35[[#This Row],[Nurse Delegation 90 day review documentation]]+'Plan List'!D$22,"")</f>
        <v/>
      </c>
      <c r="AO62" s="85"/>
      <c r="AP62" s="82"/>
      <c r="AQ62" s="82"/>
    </row>
    <row r="63" spans="3:43" ht="33.950000000000003" customHeight="1" x14ac:dyDescent="0.3">
      <c r="C63" s="101"/>
      <c r="D63" s="74"/>
      <c r="E63" s="75" t="str">
        <f>IF(tblTrainingLog35[[#This Row],[PCSP (formerly known as ISP)]],tblTrainingLog35[[#This Row],[PCSP (formerly known as ISP)]]+'Plan List'!D$7,"")</f>
        <v/>
      </c>
      <c r="F63" s="80"/>
      <c r="G63" s="75" t="str">
        <f>IF(tblTrainingLog35[[#This Row],[IISP]],tblTrainingLog35[[#This Row],[IISP]]+'Plan List'!D$9,"")</f>
        <v/>
      </c>
      <c r="H63" s="80"/>
      <c r="I63" s="75" t="str">
        <f>IF(tblTrainingLog35[[#This Row],[IISP Summary of goal progress]],tblTrainingLog35[[#This Row],[IISP Summary of goal progress]]+'Plan List'!D$10,"")</f>
        <v/>
      </c>
      <c r="J63" s="81"/>
      <c r="K63" s="75" t="str">
        <f>IF(tblTrainingLog35[[#This Row],[IFP - Indivdual Financial Plan]],tblTrainingLog35[[#This Row],[IFP - Indivdual Financial Plan]]+'Plan List'!D$8,"")</f>
        <v/>
      </c>
      <c r="L63" s="112"/>
      <c r="M63" s="80"/>
      <c r="N63" s="81"/>
      <c r="O63" s="81"/>
      <c r="P63" s="81"/>
      <c r="Q63" s="81"/>
      <c r="R63" s="75" t="str">
        <f>IF(tblTrainingLog35[[#This Row],[Medical Device with known safety risk]],tblTrainingLog35[[#This Row],[Medical Device with known safety risk]]+'Plan List'!D$31,"")</f>
        <v/>
      </c>
      <c r="S63" s="84"/>
      <c r="T63" s="75" t="str">
        <f>IF(tblTrainingLog35[[#This Row],[Community Protection Treatment Plan]],tblTrainingLog35[[#This Row],[Community Protection Treatment Plan]]+'Plan List'!D$33,"")</f>
        <v/>
      </c>
      <c r="U63" s="84"/>
      <c r="V63" s="84"/>
      <c r="W63" s="84"/>
      <c r="X63" s="84"/>
      <c r="Y63" s="84"/>
      <c r="Z63" s="83"/>
      <c r="AA63" s="83"/>
      <c r="AB63" s="75" t="str">
        <f>IF(tblTrainingLog35[[#This Row],[PBSP - Postitve Behavior Support Plan]],tblTrainingLog35[[#This Row],[PBSP - Postitve Behavior Support Plan]]+'Plan List'!D$13,"")</f>
        <v/>
      </c>
      <c r="AC63" s="83"/>
      <c r="AD63" s="83"/>
      <c r="AE63" s="75" t="str">
        <f>IF(tblTrainingLog35[[#This Row],[Exception to Policy (ETP) request &amp; consent for use of Restrictive Procedures]],tblTrainingLog35[[#This Row],[Exception to Policy (ETP) request &amp; consent for use of Restrictive Procedures]]+'Plan List'!D$17,"")</f>
        <v/>
      </c>
      <c r="AF63" s="83"/>
      <c r="AG63" s="75" t="str">
        <f>IF(tblTrainingLog35[[#This Row],[Data monitoring for PBSP WITHOUT Restrictive Procedures ]],tblTrainingLog35[[#This Row],[Data monitoring for PBSP WITHOUT Restrictive Procedures ]]+'Plan List'!D$16,"")</f>
        <v/>
      </c>
      <c r="AH63" s="83"/>
      <c r="AI63" s="75" t="str">
        <f>IF(tblTrainingLog35[[#This Row],[Data monitoring for PBSP when Restrictive Procedures in place]],tblTrainingLog35[[#This Row],[Data monitoring for PBSP when Restrictive Procedures in place]]+'Plan List'!D$15,"")</f>
        <v/>
      </c>
      <c r="AJ63" s="83"/>
      <c r="AK63" s="84"/>
      <c r="AL63" s="84"/>
      <c r="AM63" s="84"/>
      <c r="AN63" s="75" t="str">
        <f>IF(tblTrainingLog35[[#This Row],[Nurse Delegation 90 day review documentation]],tblTrainingLog35[[#This Row],[Nurse Delegation 90 day review documentation]]+'Plan List'!D$22,"")</f>
        <v/>
      </c>
      <c r="AO63" s="85"/>
      <c r="AP63" s="82"/>
      <c r="AQ63" s="82"/>
    </row>
    <row r="64" spans="3:43" ht="33.950000000000003" customHeight="1" x14ac:dyDescent="0.3">
      <c r="C64" s="101"/>
      <c r="D64" s="74"/>
      <c r="E64" s="75" t="str">
        <f>IF(tblTrainingLog35[[#This Row],[PCSP (formerly known as ISP)]],tblTrainingLog35[[#This Row],[PCSP (formerly known as ISP)]]+'Plan List'!D$7,"")</f>
        <v/>
      </c>
      <c r="F64" s="80"/>
      <c r="G64" s="75" t="str">
        <f>IF(tblTrainingLog35[[#This Row],[IISP]],tblTrainingLog35[[#This Row],[IISP]]+'Plan List'!D$9,"")</f>
        <v/>
      </c>
      <c r="H64" s="80"/>
      <c r="I64" s="75" t="str">
        <f>IF(tblTrainingLog35[[#This Row],[IISP Summary of goal progress]],tblTrainingLog35[[#This Row],[IISP Summary of goal progress]]+'Plan List'!D$10,"")</f>
        <v/>
      </c>
      <c r="J64" s="81"/>
      <c r="K64" s="75" t="str">
        <f>IF(tblTrainingLog35[[#This Row],[IFP - Indivdual Financial Plan]],tblTrainingLog35[[#This Row],[IFP - Indivdual Financial Plan]]+'Plan List'!D$8,"")</f>
        <v/>
      </c>
      <c r="L64" s="112"/>
      <c r="M64" s="80"/>
      <c r="N64" s="81"/>
      <c r="O64" s="81"/>
      <c r="P64" s="81"/>
      <c r="Q64" s="81"/>
      <c r="R64" s="75" t="str">
        <f>IF(tblTrainingLog35[[#This Row],[Medical Device with known safety risk]],tblTrainingLog35[[#This Row],[Medical Device with known safety risk]]+'Plan List'!D$31,"")</f>
        <v/>
      </c>
      <c r="S64" s="84"/>
      <c r="T64" s="75" t="str">
        <f>IF(tblTrainingLog35[[#This Row],[Community Protection Treatment Plan]],tblTrainingLog35[[#This Row],[Community Protection Treatment Plan]]+'Plan List'!D$33,"")</f>
        <v/>
      </c>
      <c r="U64" s="84"/>
      <c r="V64" s="84"/>
      <c r="W64" s="84"/>
      <c r="X64" s="84"/>
      <c r="Y64" s="84"/>
      <c r="Z64" s="83"/>
      <c r="AA64" s="83"/>
      <c r="AB64" s="75" t="str">
        <f>IF(tblTrainingLog35[[#This Row],[PBSP - Postitve Behavior Support Plan]],tblTrainingLog35[[#This Row],[PBSP - Postitve Behavior Support Plan]]+'Plan List'!D$13,"")</f>
        <v/>
      </c>
      <c r="AC64" s="83"/>
      <c r="AD64" s="83"/>
      <c r="AE64" s="75" t="str">
        <f>IF(tblTrainingLog35[[#This Row],[Exception to Policy (ETP) request &amp; consent for use of Restrictive Procedures]],tblTrainingLog35[[#This Row],[Exception to Policy (ETP) request &amp; consent for use of Restrictive Procedures]]+'Plan List'!D$17,"")</f>
        <v/>
      </c>
      <c r="AF64" s="83"/>
      <c r="AG64" s="75" t="str">
        <f>IF(tblTrainingLog35[[#This Row],[Data monitoring for PBSP WITHOUT Restrictive Procedures ]],tblTrainingLog35[[#This Row],[Data monitoring for PBSP WITHOUT Restrictive Procedures ]]+'Plan List'!D$16,"")</f>
        <v/>
      </c>
      <c r="AH64" s="83"/>
      <c r="AI64" s="75" t="str">
        <f>IF(tblTrainingLog35[[#This Row],[Data monitoring for PBSP when Restrictive Procedures in place]],tblTrainingLog35[[#This Row],[Data monitoring for PBSP when Restrictive Procedures in place]]+'Plan List'!D$15,"")</f>
        <v/>
      </c>
      <c r="AJ64" s="83"/>
      <c r="AK64" s="84"/>
      <c r="AL64" s="84"/>
      <c r="AM64" s="84"/>
      <c r="AN64" s="75" t="str">
        <f>IF(tblTrainingLog35[[#This Row],[Nurse Delegation 90 day review documentation]],tblTrainingLog35[[#This Row],[Nurse Delegation 90 day review documentation]]+'Plan List'!D$22,"")</f>
        <v/>
      </c>
      <c r="AO64" s="85"/>
      <c r="AP64" s="82"/>
      <c r="AQ64" s="82"/>
    </row>
    <row r="65" spans="3:43" ht="33.950000000000003" customHeight="1" x14ac:dyDescent="0.3">
      <c r="C65" s="101"/>
      <c r="D65" s="74"/>
      <c r="E65" s="75" t="str">
        <f>IF(tblTrainingLog35[[#This Row],[PCSP (formerly known as ISP)]],tblTrainingLog35[[#This Row],[PCSP (formerly known as ISP)]]+'Plan List'!D$7,"")</f>
        <v/>
      </c>
      <c r="F65" s="80"/>
      <c r="G65" s="75" t="str">
        <f>IF(tblTrainingLog35[[#This Row],[IISP]],tblTrainingLog35[[#This Row],[IISP]]+'Plan List'!D$9,"")</f>
        <v/>
      </c>
      <c r="H65" s="80"/>
      <c r="I65" s="75" t="str">
        <f>IF(tblTrainingLog35[[#This Row],[IISP Summary of goal progress]],tblTrainingLog35[[#This Row],[IISP Summary of goal progress]]+'Plan List'!D$10,"")</f>
        <v/>
      </c>
      <c r="J65" s="81"/>
      <c r="K65" s="75" t="str">
        <f>IF(tblTrainingLog35[[#This Row],[IFP - Indivdual Financial Plan]],tblTrainingLog35[[#This Row],[IFP - Indivdual Financial Plan]]+'Plan List'!D$8,"")</f>
        <v/>
      </c>
      <c r="L65" s="112"/>
      <c r="M65" s="80"/>
      <c r="N65" s="81"/>
      <c r="O65" s="81"/>
      <c r="P65" s="81"/>
      <c r="Q65" s="81"/>
      <c r="R65" s="75" t="str">
        <f>IF(tblTrainingLog35[[#This Row],[Medical Device with known safety risk]],tblTrainingLog35[[#This Row],[Medical Device with known safety risk]]+'Plan List'!D$31,"")</f>
        <v/>
      </c>
      <c r="S65" s="84"/>
      <c r="T65" s="75" t="str">
        <f>IF(tblTrainingLog35[[#This Row],[Community Protection Treatment Plan]],tblTrainingLog35[[#This Row],[Community Protection Treatment Plan]]+'Plan List'!D$33,"")</f>
        <v/>
      </c>
      <c r="U65" s="84"/>
      <c r="V65" s="84"/>
      <c r="W65" s="84"/>
      <c r="X65" s="84"/>
      <c r="Y65" s="84"/>
      <c r="Z65" s="83"/>
      <c r="AA65" s="83"/>
      <c r="AB65" s="75" t="str">
        <f>IF(tblTrainingLog35[[#This Row],[PBSP - Postitve Behavior Support Plan]],tblTrainingLog35[[#This Row],[PBSP - Postitve Behavior Support Plan]]+'Plan List'!D$13,"")</f>
        <v/>
      </c>
      <c r="AC65" s="83"/>
      <c r="AD65" s="83"/>
      <c r="AE65" s="75" t="str">
        <f>IF(tblTrainingLog35[[#This Row],[Exception to Policy (ETP) request &amp; consent for use of Restrictive Procedures]],tblTrainingLog35[[#This Row],[Exception to Policy (ETP) request &amp; consent for use of Restrictive Procedures]]+'Plan List'!D$17,"")</f>
        <v/>
      </c>
      <c r="AF65" s="83"/>
      <c r="AG65" s="75" t="str">
        <f>IF(tblTrainingLog35[[#This Row],[Data monitoring for PBSP WITHOUT Restrictive Procedures ]],tblTrainingLog35[[#This Row],[Data monitoring for PBSP WITHOUT Restrictive Procedures ]]+'Plan List'!D$16,"")</f>
        <v/>
      </c>
      <c r="AH65" s="83"/>
      <c r="AI65" s="75" t="str">
        <f>IF(tblTrainingLog35[[#This Row],[Data monitoring for PBSP when Restrictive Procedures in place]],tblTrainingLog35[[#This Row],[Data monitoring for PBSP when Restrictive Procedures in place]]+'Plan List'!D$15,"")</f>
        <v/>
      </c>
      <c r="AJ65" s="83"/>
      <c r="AK65" s="84"/>
      <c r="AL65" s="84"/>
      <c r="AM65" s="84"/>
      <c r="AN65" s="75" t="str">
        <f>IF(tblTrainingLog35[[#This Row],[Nurse Delegation 90 day review documentation]],tblTrainingLog35[[#This Row],[Nurse Delegation 90 day review documentation]]+'Plan List'!D$22,"")</f>
        <v/>
      </c>
      <c r="AO65" s="85"/>
      <c r="AP65" s="82"/>
      <c r="AQ65" s="82"/>
    </row>
    <row r="66" spans="3:43" ht="33.950000000000003" customHeight="1" x14ac:dyDescent="0.3">
      <c r="C66" s="101"/>
      <c r="D66" s="74"/>
      <c r="E66" s="75" t="str">
        <f>IF(tblTrainingLog35[[#This Row],[PCSP (formerly known as ISP)]],tblTrainingLog35[[#This Row],[PCSP (formerly known as ISP)]]+'Plan List'!D$7,"")</f>
        <v/>
      </c>
      <c r="F66" s="80"/>
      <c r="G66" s="75" t="str">
        <f>IF(tblTrainingLog35[[#This Row],[IISP]],tblTrainingLog35[[#This Row],[IISP]]+'Plan List'!D$9,"")</f>
        <v/>
      </c>
      <c r="H66" s="80"/>
      <c r="I66" s="75" t="str">
        <f>IF(tblTrainingLog35[[#This Row],[IISP Summary of goal progress]],tblTrainingLog35[[#This Row],[IISP Summary of goal progress]]+'Plan List'!D$10,"")</f>
        <v/>
      </c>
      <c r="J66" s="81"/>
      <c r="K66" s="75" t="str">
        <f>IF(tblTrainingLog35[[#This Row],[IFP - Indivdual Financial Plan]],tblTrainingLog35[[#This Row],[IFP - Indivdual Financial Plan]]+'Plan List'!D$8,"")</f>
        <v/>
      </c>
      <c r="L66" s="112"/>
      <c r="M66" s="80"/>
      <c r="N66" s="81"/>
      <c r="O66" s="81"/>
      <c r="P66" s="81"/>
      <c r="Q66" s="81"/>
      <c r="R66" s="75" t="str">
        <f>IF(tblTrainingLog35[[#This Row],[Medical Device with known safety risk]],tblTrainingLog35[[#This Row],[Medical Device with known safety risk]]+'Plan List'!D$31,"")</f>
        <v/>
      </c>
      <c r="S66" s="84"/>
      <c r="T66" s="75" t="str">
        <f>IF(tblTrainingLog35[[#This Row],[Community Protection Treatment Plan]],tblTrainingLog35[[#This Row],[Community Protection Treatment Plan]]+'Plan List'!D$33,"")</f>
        <v/>
      </c>
      <c r="U66" s="84"/>
      <c r="V66" s="84"/>
      <c r="W66" s="84"/>
      <c r="X66" s="84"/>
      <c r="Y66" s="84"/>
      <c r="Z66" s="83"/>
      <c r="AA66" s="83"/>
      <c r="AB66" s="75" t="str">
        <f>IF(tblTrainingLog35[[#This Row],[PBSP - Postitve Behavior Support Plan]],tblTrainingLog35[[#This Row],[PBSP - Postitve Behavior Support Plan]]+'Plan List'!D$13,"")</f>
        <v/>
      </c>
      <c r="AC66" s="83"/>
      <c r="AD66" s="83"/>
      <c r="AE66" s="75" t="str">
        <f>IF(tblTrainingLog35[[#This Row],[Exception to Policy (ETP) request &amp; consent for use of Restrictive Procedures]],tblTrainingLog35[[#This Row],[Exception to Policy (ETP) request &amp; consent for use of Restrictive Procedures]]+'Plan List'!D$17,"")</f>
        <v/>
      </c>
      <c r="AF66" s="83"/>
      <c r="AG66" s="75" t="str">
        <f>IF(tblTrainingLog35[[#This Row],[Data monitoring for PBSP WITHOUT Restrictive Procedures ]],tblTrainingLog35[[#This Row],[Data monitoring for PBSP WITHOUT Restrictive Procedures ]]+'Plan List'!D$16,"")</f>
        <v/>
      </c>
      <c r="AH66" s="83"/>
      <c r="AI66" s="75" t="str">
        <f>IF(tblTrainingLog35[[#This Row],[Data monitoring for PBSP when Restrictive Procedures in place]],tblTrainingLog35[[#This Row],[Data monitoring for PBSP when Restrictive Procedures in place]]+'Plan List'!D$15,"")</f>
        <v/>
      </c>
      <c r="AJ66" s="83"/>
      <c r="AK66" s="84"/>
      <c r="AL66" s="84"/>
      <c r="AM66" s="84"/>
      <c r="AN66" s="75" t="str">
        <f>IF(tblTrainingLog35[[#This Row],[Nurse Delegation 90 day review documentation]],tblTrainingLog35[[#This Row],[Nurse Delegation 90 day review documentation]]+'Plan List'!D$22,"")</f>
        <v/>
      </c>
      <c r="AO66" s="85"/>
      <c r="AP66" s="82"/>
      <c r="AQ66" s="82"/>
    </row>
    <row r="67" spans="3:43" ht="33.950000000000003" customHeight="1" x14ac:dyDescent="0.3">
      <c r="C67" s="101"/>
      <c r="D67" s="74"/>
      <c r="E67" s="75" t="str">
        <f>IF(tblTrainingLog35[[#This Row],[PCSP (formerly known as ISP)]],tblTrainingLog35[[#This Row],[PCSP (formerly known as ISP)]]+'Plan List'!D$7,"")</f>
        <v/>
      </c>
      <c r="F67" s="80"/>
      <c r="G67" s="75" t="str">
        <f>IF(tblTrainingLog35[[#This Row],[IISP]],tblTrainingLog35[[#This Row],[IISP]]+'Plan List'!D$9,"")</f>
        <v/>
      </c>
      <c r="H67" s="80"/>
      <c r="I67" s="75" t="str">
        <f>IF(tblTrainingLog35[[#This Row],[IISP Summary of goal progress]],tblTrainingLog35[[#This Row],[IISP Summary of goal progress]]+'Plan List'!D$10,"")</f>
        <v/>
      </c>
      <c r="J67" s="81"/>
      <c r="K67" s="75" t="str">
        <f>IF(tblTrainingLog35[[#This Row],[IFP - Indivdual Financial Plan]],tblTrainingLog35[[#This Row],[IFP - Indivdual Financial Plan]]+'Plan List'!D$8,"")</f>
        <v/>
      </c>
      <c r="L67" s="112"/>
      <c r="M67" s="80"/>
      <c r="N67" s="81"/>
      <c r="O67" s="81"/>
      <c r="P67" s="81"/>
      <c r="Q67" s="81"/>
      <c r="R67" s="75" t="str">
        <f>IF(tblTrainingLog35[[#This Row],[Medical Device with known safety risk]],tblTrainingLog35[[#This Row],[Medical Device with known safety risk]]+'Plan List'!D$31,"")</f>
        <v/>
      </c>
      <c r="S67" s="84"/>
      <c r="T67" s="75" t="str">
        <f>IF(tblTrainingLog35[[#This Row],[Community Protection Treatment Plan]],tblTrainingLog35[[#This Row],[Community Protection Treatment Plan]]+'Plan List'!D$33,"")</f>
        <v/>
      </c>
      <c r="U67" s="84"/>
      <c r="V67" s="84"/>
      <c r="W67" s="84"/>
      <c r="X67" s="84"/>
      <c r="Y67" s="84"/>
      <c r="Z67" s="83"/>
      <c r="AA67" s="83"/>
      <c r="AB67" s="75" t="str">
        <f>IF(tblTrainingLog35[[#This Row],[PBSP - Postitve Behavior Support Plan]],tblTrainingLog35[[#This Row],[PBSP - Postitve Behavior Support Plan]]+'Plan List'!D$13,"")</f>
        <v/>
      </c>
      <c r="AC67" s="83"/>
      <c r="AD67" s="83"/>
      <c r="AE67" s="75" t="str">
        <f>IF(tblTrainingLog35[[#This Row],[Exception to Policy (ETP) request &amp; consent for use of Restrictive Procedures]],tblTrainingLog35[[#This Row],[Exception to Policy (ETP) request &amp; consent for use of Restrictive Procedures]]+'Plan List'!D$17,"")</f>
        <v/>
      </c>
      <c r="AF67" s="83"/>
      <c r="AG67" s="75" t="str">
        <f>IF(tblTrainingLog35[[#This Row],[Data monitoring for PBSP WITHOUT Restrictive Procedures ]],tblTrainingLog35[[#This Row],[Data monitoring for PBSP WITHOUT Restrictive Procedures ]]+'Plan List'!D$16,"")</f>
        <v/>
      </c>
      <c r="AH67" s="83"/>
      <c r="AI67" s="75" t="str">
        <f>IF(tblTrainingLog35[[#This Row],[Data monitoring for PBSP when Restrictive Procedures in place]],tblTrainingLog35[[#This Row],[Data monitoring for PBSP when Restrictive Procedures in place]]+'Plan List'!D$15,"")</f>
        <v/>
      </c>
      <c r="AJ67" s="83"/>
      <c r="AK67" s="84"/>
      <c r="AL67" s="84"/>
      <c r="AM67" s="84"/>
      <c r="AN67" s="75" t="str">
        <f>IF(tblTrainingLog35[[#This Row],[Nurse Delegation 90 day review documentation]],tblTrainingLog35[[#This Row],[Nurse Delegation 90 day review documentation]]+'Plan List'!D$22,"")</f>
        <v/>
      </c>
      <c r="AO67" s="85"/>
      <c r="AP67" s="82"/>
      <c r="AQ67" s="82"/>
    </row>
    <row r="68" spans="3:43" ht="33.950000000000003" customHeight="1" x14ac:dyDescent="0.3">
      <c r="C68" s="101"/>
      <c r="D68" s="74"/>
      <c r="E68" s="75" t="str">
        <f>IF(tblTrainingLog35[[#This Row],[PCSP (formerly known as ISP)]],tblTrainingLog35[[#This Row],[PCSP (formerly known as ISP)]]+'Plan List'!D$7,"")</f>
        <v/>
      </c>
      <c r="F68" s="80"/>
      <c r="G68" s="75" t="str">
        <f>IF(tblTrainingLog35[[#This Row],[IISP]],tblTrainingLog35[[#This Row],[IISP]]+'Plan List'!D$9,"")</f>
        <v/>
      </c>
      <c r="H68" s="80"/>
      <c r="I68" s="75" t="str">
        <f>IF(tblTrainingLog35[[#This Row],[IISP Summary of goal progress]],tblTrainingLog35[[#This Row],[IISP Summary of goal progress]]+'Plan List'!D$10,"")</f>
        <v/>
      </c>
      <c r="J68" s="81"/>
      <c r="K68" s="75" t="str">
        <f>IF(tblTrainingLog35[[#This Row],[IFP - Indivdual Financial Plan]],tblTrainingLog35[[#This Row],[IFP - Indivdual Financial Plan]]+'Plan List'!D$8,"")</f>
        <v/>
      </c>
      <c r="L68" s="112"/>
      <c r="M68" s="80"/>
      <c r="N68" s="81"/>
      <c r="O68" s="81"/>
      <c r="P68" s="81"/>
      <c r="Q68" s="81"/>
      <c r="R68" s="75" t="str">
        <f>IF(tblTrainingLog35[[#This Row],[Medical Device with known safety risk]],tblTrainingLog35[[#This Row],[Medical Device with known safety risk]]+'Plan List'!D$31,"")</f>
        <v/>
      </c>
      <c r="S68" s="84"/>
      <c r="T68" s="75" t="str">
        <f>IF(tblTrainingLog35[[#This Row],[Community Protection Treatment Plan]],tblTrainingLog35[[#This Row],[Community Protection Treatment Plan]]+'Plan List'!D$33,"")</f>
        <v/>
      </c>
      <c r="U68" s="84"/>
      <c r="V68" s="84"/>
      <c r="W68" s="84"/>
      <c r="X68" s="84"/>
      <c r="Y68" s="84"/>
      <c r="Z68" s="83"/>
      <c r="AA68" s="83"/>
      <c r="AB68" s="75" t="str">
        <f>IF(tblTrainingLog35[[#This Row],[PBSP - Postitve Behavior Support Plan]],tblTrainingLog35[[#This Row],[PBSP - Postitve Behavior Support Plan]]+'Plan List'!D$13,"")</f>
        <v/>
      </c>
      <c r="AC68" s="83"/>
      <c r="AD68" s="83"/>
      <c r="AE68" s="75" t="str">
        <f>IF(tblTrainingLog35[[#This Row],[Exception to Policy (ETP) request &amp; consent for use of Restrictive Procedures]],tblTrainingLog35[[#This Row],[Exception to Policy (ETP) request &amp; consent for use of Restrictive Procedures]]+'Plan List'!D$17,"")</f>
        <v/>
      </c>
      <c r="AF68" s="83"/>
      <c r="AG68" s="75" t="str">
        <f>IF(tblTrainingLog35[[#This Row],[Data monitoring for PBSP WITHOUT Restrictive Procedures ]],tblTrainingLog35[[#This Row],[Data monitoring for PBSP WITHOUT Restrictive Procedures ]]+'Plan List'!D$16,"")</f>
        <v/>
      </c>
      <c r="AH68" s="83"/>
      <c r="AI68" s="75" t="str">
        <f>IF(tblTrainingLog35[[#This Row],[Data monitoring for PBSP when Restrictive Procedures in place]],tblTrainingLog35[[#This Row],[Data monitoring for PBSP when Restrictive Procedures in place]]+'Plan List'!D$15,"")</f>
        <v/>
      </c>
      <c r="AJ68" s="83"/>
      <c r="AK68" s="84"/>
      <c r="AL68" s="84"/>
      <c r="AM68" s="84"/>
      <c r="AN68" s="75" t="str">
        <f>IF(tblTrainingLog35[[#This Row],[Nurse Delegation 90 day review documentation]],tblTrainingLog35[[#This Row],[Nurse Delegation 90 day review documentation]]+'Plan List'!D$22,"")</f>
        <v/>
      </c>
      <c r="AO68" s="85"/>
      <c r="AP68" s="82"/>
      <c r="AQ68" s="82"/>
    </row>
    <row r="69" spans="3:43" ht="33.950000000000003" customHeight="1" x14ac:dyDescent="0.3">
      <c r="C69" s="101"/>
      <c r="D69" s="74"/>
      <c r="E69" s="75" t="str">
        <f>IF(tblTrainingLog35[[#This Row],[PCSP (formerly known as ISP)]],tblTrainingLog35[[#This Row],[PCSP (formerly known as ISP)]]+'Plan List'!D$7,"")</f>
        <v/>
      </c>
      <c r="F69" s="80"/>
      <c r="G69" s="75" t="str">
        <f>IF(tblTrainingLog35[[#This Row],[IISP]],tblTrainingLog35[[#This Row],[IISP]]+'Plan List'!D$9,"")</f>
        <v/>
      </c>
      <c r="H69" s="80"/>
      <c r="I69" s="75" t="str">
        <f>IF(tblTrainingLog35[[#This Row],[IISP Summary of goal progress]],tblTrainingLog35[[#This Row],[IISP Summary of goal progress]]+'Plan List'!D$10,"")</f>
        <v/>
      </c>
      <c r="J69" s="81"/>
      <c r="K69" s="75" t="str">
        <f>IF(tblTrainingLog35[[#This Row],[IFP - Indivdual Financial Plan]],tblTrainingLog35[[#This Row],[IFP - Indivdual Financial Plan]]+'Plan List'!D$8,"")</f>
        <v/>
      </c>
      <c r="L69" s="112"/>
      <c r="M69" s="80"/>
      <c r="N69" s="81"/>
      <c r="O69" s="81"/>
      <c r="P69" s="81"/>
      <c r="Q69" s="81"/>
      <c r="R69" s="75" t="str">
        <f>IF(tblTrainingLog35[[#This Row],[Medical Device with known safety risk]],tblTrainingLog35[[#This Row],[Medical Device with known safety risk]]+'Plan List'!D$31,"")</f>
        <v/>
      </c>
      <c r="S69" s="84"/>
      <c r="T69" s="75" t="str">
        <f>IF(tblTrainingLog35[[#This Row],[Community Protection Treatment Plan]],tblTrainingLog35[[#This Row],[Community Protection Treatment Plan]]+'Plan List'!D$33,"")</f>
        <v/>
      </c>
      <c r="U69" s="84"/>
      <c r="V69" s="84"/>
      <c r="W69" s="84"/>
      <c r="X69" s="84"/>
      <c r="Y69" s="84"/>
      <c r="Z69" s="83"/>
      <c r="AA69" s="83"/>
      <c r="AB69" s="75" t="str">
        <f>IF(tblTrainingLog35[[#This Row],[PBSP - Postitve Behavior Support Plan]],tblTrainingLog35[[#This Row],[PBSP - Postitve Behavior Support Plan]]+'Plan List'!D$13,"")</f>
        <v/>
      </c>
      <c r="AC69" s="83"/>
      <c r="AD69" s="83"/>
      <c r="AE69" s="75" t="str">
        <f>IF(tblTrainingLog35[[#This Row],[Exception to Policy (ETP) request &amp; consent for use of Restrictive Procedures]],tblTrainingLog35[[#This Row],[Exception to Policy (ETP) request &amp; consent for use of Restrictive Procedures]]+'Plan List'!D$17,"")</f>
        <v/>
      </c>
      <c r="AF69" s="83"/>
      <c r="AG69" s="75" t="str">
        <f>IF(tblTrainingLog35[[#This Row],[Data monitoring for PBSP WITHOUT Restrictive Procedures ]],tblTrainingLog35[[#This Row],[Data monitoring for PBSP WITHOUT Restrictive Procedures ]]+'Plan List'!D$16,"")</f>
        <v/>
      </c>
      <c r="AH69" s="83"/>
      <c r="AI69" s="75" t="str">
        <f>IF(tblTrainingLog35[[#This Row],[Data monitoring for PBSP when Restrictive Procedures in place]],tblTrainingLog35[[#This Row],[Data monitoring for PBSP when Restrictive Procedures in place]]+'Plan List'!D$15,"")</f>
        <v/>
      </c>
      <c r="AJ69" s="83"/>
      <c r="AK69" s="84"/>
      <c r="AL69" s="84"/>
      <c r="AM69" s="84"/>
      <c r="AN69" s="75" t="str">
        <f>IF(tblTrainingLog35[[#This Row],[Nurse Delegation 90 day review documentation]],tblTrainingLog35[[#This Row],[Nurse Delegation 90 day review documentation]]+'Plan List'!D$22,"")</f>
        <v/>
      </c>
      <c r="AO69" s="85"/>
      <c r="AP69" s="82"/>
      <c r="AQ69" s="82"/>
    </row>
    <row r="70" spans="3:43" ht="33.950000000000003" customHeight="1" x14ac:dyDescent="0.3">
      <c r="C70" s="101"/>
      <c r="D70" s="74"/>
      <c r="E70" s="75" t="str">
        <f>IF(tblTrainingLog35[[#This Row],[PCSP (formerly known as ISP)]],tblTrainingLog35[[#This Row],[PCSP (formerly known as ISP)]]+'Plan List'!D$7,"")</f>
        <v/>
      </c>
      <c r="F70" s="80"/>
      <c r="G70" s="75" t="str">
        <f>IF(tblTrainingLog35[[#This Row],[IISP]],tblTrainingLog35[[#This Row],[IISP]]+'Plan List'!D$9,"")</f>
        <v/>
      </c>
      <c r="H70" s="80"/>
      <c r="I70" s="75" t="str">
        <f>IF(tblTrainingLog35[[#This Row],[IISP Summary of goal progress]],tblTrainingLog35[[#This Row],[IISP Summary of goal progress]]+'Plan List'!D$10,"")</f>
        <v/>
      </c>
      <c r="J70" s="81"/>
      <c r="K70" s="75" t="str">
        <f>IF(tblTrainingLog35[[#This Row],[IFP - Indivdual Financial Plan]],tblTrainingLog35[[#This Row],[IFP - Indivdual Financial Plan]]+'Plan List'!D$8,"")</f>
        <v/>
      </c>
      <c r="L70" s="112"/>
      <c r="M70" s="80"/>
      <c r="N70" s="81"/>
      <c r="O70" s="81"/>
      <c r="P70" s="81"/>
      <c r="Q70" s="81"/>
      <c r="R70" s="75" t="str">
        <f>IF(tblTrainingLog35[[#This Row],[Medical Device with known safety risk]],tblTrainingLog35[[#This Row],[Medical Device with known safety risk]]+'Plan List'!D$31,"")</f>
        <v/>
      </c>
      <c r="S70" s="84"/>
      <c r="T70" s="75" t="str">
        <f>IF(tblTrainingLog35[[#This Row],[Community Protection Treatment Plan]],tblTrainingLog35[[#This Row],[Community Protection Treatment Plan]]+'Plan List'!D$33,"")</f>
        <v/>
      </c>
      <c r="U70" s="84"/>
      <c r="V70" s="84"/>
      <c r="W70" s="84"/>
      <c r="X70" s="84"/>
      <c r="Y70" s="84"/>
      <c r="Z70" s="83"/>
      <c r="AA70" s="83"/>
      <c r="AB70" s="75" t="str">
        <f>IF(tblTrainingLog35[[#This Row],[PBSP - Postitve Behavior Support Plan]],tblTrainingLog35[[#This Row],[PBSP - Postitve Behavior Support Plan]]+'Plan List'!D$13,"")</f>
        <v/>
      </c>
      <c r="AC70" s="83"/>
      <c r="AD70" s="83"/>
      <c r="AE70" s="75" t="str">
        <f>IF(tblTrainingLog35[[#This Row],[Exception to Policy (ETP) request &amp; consent for use of Restrictive Procedures]],tblTrainingLog35[[#This Row],[Exception to Policy (ETP) request &amp; consent for use of Restrictive Procedures]]+'Plan List'!D$17,"")</f>
        <v/>
      </c>
      <c r="AF70" s="83"/>
      <c r="AG70" s="75" t="str">
        <f>IF(tblTrainingLog35[[#This Row],[Data monitoring for PBSP WITHOUT Restrictive Procedures ]],tblTrainingLog35[[#This Row],[Data monitoring for PBSP WITHOUT Restrictive Procedures ]]+'Plan List'!D$16,"")</f>
        <v/>
      </c>
      <c r="AH70" s="83"/>
      <c r="AI70" s="75" t="str">
        <f>IF(tblTrainingLog35[[#This Row],[Data monitoring for PBSP when Restrictive Procedures in place]],tblTrainingLog35[[#This Row],[Data monitoring for PBSP when Restrictive Procedures in place]]+'Plan List'!D$15,"")</f>
        <v/>
      </c>
      <c r="AJ70" s="83"/>
      <c r="AK70" s="84"/>
      <c r="AL70" s="84"/>
      <c r="AM70" s="84"/>
      <c r="AN70" s="75" t="str">
        <f>IF(tblTrainingLog35[[#This Row],[Nurse Delegation 90 day review documentation]],tblTrainingLog35[[#This Row],[Nurse Delegation 90 day review documentation]]+'Plan List'!D$22,"")</f>
        <v/>
      </c>
      <c r="AO70" s="85"/>
      <c r="AP70" s="82"/>
      <c r="AQ70" s="82"/>
    </row>
    <row r="71" spans="3:43" ht="33.950000000000003" customHeight="1" x14ac:dyDescent="0.3">
      <c r="C71" s="101"/>
      <c r="D71" s="74"/>
      <c r="E71" s="75" t="str">
        <f>IF(tblTrainingLog35[[#This Row],[PCSP (formerly known as ISP)]],tblTrainingLog35[[#This Row],[PCSP (formerly known as ISP)]]+'Plan List'!D$7,"")</f>
        <v/>
      </c>
      <c r="F71" s="80"/>
      <c r="G71" s="75" t="str">
        <f>IF(tblTrainingLog35[[#This Row],[IISP]],tblTrainingLog35[[#This Row],[IISP]]+'Plan List'!D$9,"")</f>
        <v/>
      </c>
      <c r="H71" s="80"/>
      <c r="I71" s="75" t="str">
        <f>IF(tblTrainingLog35[[#This Row],[IISP Summary of goal progress]],tblTrainingLog35[[#This Row],[IISP Summary of goal progress]]+'Plan List'!D$10,"")</f>
        <v/>
      </c>
      <c r="J71" s="81"/>
      <c r="K71" s="75" t="str">
        <f>IF(tblTrainingLog35[[#This Row],[IFP - Indivdual Financial Plan]],tblTrainingLog35[[#This Row],[IFP - Indivdual Financial Plan]]+'Plan List'!D$8,"")</f>
        <v/>
      </c>
      <c r="L71" s="112"/>
      <c r="M71" s="80"/>
      <c r="N71" s="81"/>
      <c r="O71" s="81"/>
      <c r="P71" s="81"/>
      <c r="Q71" s="81"/>
      <c r="R71" s="75" t="str">
        <f>IF(tblTrainingLog35[[#This Row],[Medical Device with known safety risk]],tblTrainingLog35[[#This Row],[Medical Device with known safety risk]]+'Plan List'!D$31,"")</f>
        <v/>
      </c>
      <c r="S71" s="84"/>
      <c r="T71" s="75" t="str">
        <f>IF(tblTrainingLog35[[#This Row],[Community Protection Treatment Plan]],tblTrainingLog35[[#This Row],[Community Protection Treatment Plan]]+'Plan List'!D$33,"")</f>
        <v/>
      </c>
      <c r="U71" s="84"/>
      <c r="V71" s="84"/>
      <c r="W71" s="84"/>
      <c r="X71" s="84"/>
      <c r="Y71" s="84"/>
      <c r="Z71" s="83"/>
      <c r="AA71" s="83"/>
      <c r="AB71" s="75" t="str">
        <f>IF(tblTrainingLog35[[#This Row],[PBSP - Postitve Behavior Support Plan]],tblTrainingLog35[[#This Row],[PBSP - Postitve Behavior Support Plan]]+'Plan List'!D$13,"")</f>
        <v/>
      </c>
      <c r="AC71" s="83"/>
      <c r="AD71" s="83"/>
      <c r="AE71" s="75" t="str">
        <f>IF(tblTrainingLog35[[#This Row],[Exception to Policy (ETP) request &amp; consent for use of Restrictive Procedures]],tblTrainingLog35[[#This Row],[Exception to Policy (ETP) request &amp; consent for use of Restrictive Procedures]]+'Plan List'!D$17,"")</f>
        <v/>
      </c>
      <c r="AF71" s="83"/>
      <c r="AG71" s="75" t="str">
        <f>IF(tblTrainingLog35[[#This Row],[Data monitoring for PBSP WITHOUT Restrictive Procedures ]],tblTrainingLog35[[#This Row],[Data monitoring for PBSP WITHOUT Restrictive Procedures ]]+'Plan List'!D$16,"")</f>
        <v/>
      </c>
      <c r="AH71" s="83"/>
      <c r="AI71" s="75" t="str">
        <f>IF(tblTrainingLog35[[#This Row],[Data monitoring for PBSP when Restrictive Procedures in place]],tblTrainingLog35[[#This Row],[Data monitoring for PBSP when Restrictive Procedures in place]]+'Plan List'!D$15,"")</f>
        <v/>
      </c>
      <c r="AJ71" s="83"/>
      <c r="AK71" s="84"/>
      <c r="AL71" s="84"/>
      <c r="AM71" s="84"/>
      <c r="AN71" s="75" t="str">
        <f>IF(tblTrainingLog35[[#This Row],[Nurse Delegation 90 day review documentation]],tblTrainingLog35[[#This Row],[Nurse Delegation 90 day review documentation]]+'Plan List'!D$22,"")</f>
        <v/>
      </c>
      <c r="AO71" s="85"/>
      <c r="AP71" s="82"/>
      <c r="AQ71" s="82"/>
    </row>
    <row r="72" spans="3:43" ht="33.950000000000003" customHeight="1" x14ac:dyDescent="0.3">
      <c r="C72" s="101"/>
      <c r="D72" s="74"/>
      <c r="E72" s="75" t="str">
        <f>IF(tblTrainingLog35[[#This Row],[PCSP (formerly known as ISP)]],tblTrainingLog35[[#This Row],[PCSP (formerly known as ISP)]]+'Plan List'!D$7,"")</f>
        <v/>
      </c>
      <c r="F72" s="80"/>
      <c r="G72" s="75" t="str">
        <f>IF(tblTrainingLog35[[#This Row],[IISP]],tblTrainingLog35[[#This Row],[IISP]]+'Plan List'!D$9,"")</f>
        <v/>
      </c>
      <c r="H72" s="80"/>
      <c r="I72" s="75" t="str">
        <f>IF(tblTrainingLog35[[#This Row],[IISP Summary of goal progress]],tblTrainingLog35[[#This Row],[IISP Summary of goal progress]]+'Plan List'!D$10,"")</f>
        <v/>
      </c>
      <c r="J72" s="81"/>
      <c r="K72" s="75" t="str">
        <f>IF(tblTrainingLog35[[#This Row],[IFP - Indivdual Financial Plan]],tblTrainingLog35[[#This Row],[IFP - Indivdual Financial Plan]]+'Plan List'!D$8,"")</f>
        <v/>
      </c>
      <c r="L72" s="112"/>
      <c r="M72" s="80"/>
      <c r="N72" s="81"/>
      <c r="O72" s="81"/>
      <c r="P72" s="81"/>
      <c r="Q72" s="81"/>
      <c r="R72" s="75" t="str">
        <f>IF(tblTrainingLog35[[#This Row],[Medical Device with known safety risk]],tblTrainingLog35[[#This Row],[Medical Device with known safety risk]]+'Plan List'!D$31,"")</f>
        <v/>
      </c>
      <c r="S72" s="84"/>
      <c r="T72" s="75" t="str">
        <f>IF(tblTrainingLog35[[#This Row],[Community Protection Treatment Plan]],tblTrainingLog35[[#This Row],[Community Protection Treatment Plan]]+'Plan List'!D$33,"")</f>
        <v/>
      </c>
      <c r="U72" s="84"/>
      <c r="V72" s="84"/>
      <c r="W72" s="84"/>
      <c r="X72" s="84"/>
      <c r="Y72" s="84"/>
      <c r="Z72" s="83"/>
      <c r="AA72" s="83"/>
      <c r="AB72" s="75" t="str">
        <f>IF(tblTrainingLog35[[#This Row],[PBSP - Postitve Behavior Support Plan]],tblTrainingLog35[[#This Row],[PBSP - Postitve Behavior Support Plan]]+'Plan List'!D$13,"")</f>
        <v/>
      </c>
      <c r="AC72" s="83"/>
      <c r="AD72" s="83"/>
      <c r="AE72" s="75" t="str">
        <f>IF(tblTrainingLog35[[#This Row],[Exception to Policy (ETP) request &amp; consent for use of Restrictive Procedures]],tblTrainingLog35[[#This Row],[Exception to Policy (ETP) request &amp; consent for use of Restrictive Procedures]]+'Plan List'!D$17,"")</f>
        <v/>
      </c>
      <c r="AF72" s="83"/>
      <c r="AG72" s="75" t="str">
        <f>IF(tblTrainingLog35[[#This Row],[Data monitoring for PBSP WITHOUT Restrictive Procedures ]],tblTrainingLog35[[#This Row],[Data monitoring for PBSP WITHOUT Restrictive Procedures ]]+'Plan List'!D$16,"")</f>
        <v/>
      </c>
      <c r="AH72" s="83"/>
      <c r="AI72" s="75" t="str">
        <f>IF(tblTrainingLog35[[#This Row],[Data monitoring for PBSP when Restrictive Procedures in place]],tblTrainingLog35[[#This Row],[Data monitoring for PBSP when Restrictive Procedures in place]]+'Plan List'!D$15,"")</f>
        <v/>
      </c>
      <c r="AJ72" s="83"/>
      <c r="AK72" s="84"/>
      <c r="AL72" s="84"/>
      <c r="AM72" s="84"/>
      <c r="AN72" s="75" t="str">
        <f>IF(tblTrainingLog35[[#This Row],[Nurse Delegation 90 day review documentation]],tblTrainingLog35[[#This Row],[Nurse Delegation 90 day review documentation]]+'Plan List'!D$22,"")</f>
        <v/>
      </c>
      <c r="AO72" s="85"/>
      <c r="AP72" s="82"/>
      <c r="AQ72" s="82"/>
    </row>
    <row r="73" spans="3:43" ht="33.950000000000003" customHeight="1" x14ac:dyDescent="0.3">
      <c r="C73" s="101"/>
      <c r="D73" s="74"/>
      <c r="E73" s="75" t="str">
        <f>IF(tblTrainingLog35[[#This Row],[PCSP (formerly known as ISP)]],tblTrainingLog35[[#This Row],[PCSP (formerly known as ISP)]]+'Plan List'!D$7,"")</f>
        <v/>
      </c>
      <c r="F73" s="80"/>
      <c r="G73" s="75" t="str">
        <f>IF(tblTrainingLog35[[#This Row],[IISP]],tblTrainingLog35[[#This Row],[IISP]]+'Plan List'!D$9,"")</f>
        <v/>
      </c>
      <c r="H73" s="80"/>
      <c r="I73" s="75" t="str">
        <f>IF(tblTrainingLog35[[#This Row],[IISP Summary of goal progress]],tblTrainingLog35[[#This Row],[IISP Summary of goal progress]]+'Plan List'!D$10,"")</f>
        <v/>
      </c>
      <c r="J73" s="81"/>
      <c r="K73" s="75" t="str">
        <f>IF(tblTrainingLog35[[#This Row],[IFP - Indivdual Financial Plan]],tblTrainingLog35[[#This Row],[IFP - Indivdual Financial Plan]]+'Plan List'!D$8,"")</f>
        <v/>
      </c>
      <c r="L73" s="112"/>
      <c r="M73" s="80"/>
      <c r="N73" s="81"/>
      <c r="O73" s="81"/>
      <c r="P73" s="81"/>
      <c r="Q73" s="81"/>
      <c r="R73" s="75" t="str">
        <f>IF(tblTrainingLog35[[#This Row],[Medical Device with known safety risk]],tblTrainingLog35[[#This Row],[Medical Device with known safety risk]]+'Plan List'!D$31,"")</f>
        <v/>
      </c>
      <c r="S73" s="84"/>
      <c r="T73" s="75" t="str">
        <f>IF(tblTrainingLog35[[#This Row],[Community Protection Treatment Plan]],tblTrainingLog35[[#This Row],[Community Protection Treatment Plan]]+'Plan List'!D$33,"")</f>
        <v/>
      </c>
      <c r="U73" s="84"/>
      <c r="V73" s="84"/>
      <c r="W73" s="84"/>
      <c r="X73" s="84"/>
      <c r="Y73" s="84"/>
      <c r="Z73" s="83"/>
      <c r="AA73" s="83"/>
      <c r="AB73" s="75" t="str">
        <f>IF(tblTrainingLog35[[#This Row],[PBSP - Postitve Behavior Support Plan]],tblTrainingLog35[[#This Row],[PBSP - Postitve Behavior Support Plan]]+'Plan List'!D$13,"")</f>
        <v/>
      </c>
      <c r="AC73" s="83"/>
      <c r="AD73" s="83"/>
      <c r="AE73" s="75" t="str">
        <f>IF(tblTrainingLog35[[#This Row],[Exception to Policy (ETP) request &amp; consent for use of Restrictive Procedures]],tblTrainingLog35[[#This Row],[Exception to Policy (ETP) request &amp; consent for use of Restrictive Procedures]]+'Plan List'!D$17,"")</f>
        <v/>
      </c>
      <c r="AF73" s="83"/>
      <c r="AG73" s="75" t="str">
        <f>IF(tblTrainingLog35[[#This Row],[Data monitoring for PBSP WITHOUT Restrictive Procedures ]],tblTrainingLog35[[#This Row],[Data monitoring for PBSP WITHOUT Restrictive Procedures ]]+'Plan List'!D$16,"")</f>
        <v/>
      </c>
      <c r="AH73" s="83"/>
      <c r="AI73" s="75" t="str">
        <f>IF(tblTrainingLog35[[#This Row],[Data monitoring for PBSP when Restrictive Procedures in place]],tblTrainingLog35[[#This Row],[Data monitoring for PBSP when Restrictive Procedures in place]]+'Plan List'!D$15,"")</f>
        <v/>
      </c>
      <c r="AJ73" s="83"/>
      <c r="AK73" s="84"/>
      <c r="AL73" s="84"/>
      <c r="AM73" s="84"/>
      <c r="AN73" s="75" t="str">
        <f>IF(tblTrainingLog35[[#This Row],[Nurse Delegation 90 day review documentation]],tblTrainingLog35[[#This Row],[Nurse Delegation 90 day review documentation]]+'Plan List'!D$22,"")</f>
        <v/>
      </c>
      <c r="AO73" s="85"/>
      <c r="AP73" s="82"/>
      <c r="AQ73" s="82"/>
    </row>
    <row r="74" spans="3:43" ht="33.950000000000003" customHeight="1" x14ac:dyDescent="0.3">
      <c r="C74" s="101"/>
      <c r="D74" s="74"/>
      <c r="E74" s="75" t="str">
        <f>IF(tblTrainingLog35[[#This Row],[PCSP (formerly known as ISP)]],tblTrainingLog35[[#This Row],[PCSP (formerly known as ISP)]]+'Plan List'!D$7,"")</f>
        <v/>
      </c>
      <c r="F74" s="80"/>
      <c r="G74" s="75" t="str">
        <f>IF(tblTrainingLog35[[#This Row],[IISP]],tblTrainingLog35[[#This Row],[IISP]]+'Plan List'!D$9,"")</f>
        <v/>
      </c>
      <c r="H74" s="80"/>
      <c r="I74" s="75" t="str">
        <f>IF(tblTrainingLog35[[#This Row],[IISP Summary of goal progress]],tblTrainingLog35[[#This Row],[IISP Summary of goal progress]]+'Plan List'!D$10,"")</f>
        <v/>
      </c>
      <c r="J74" s="81"/>
      <c r="K74" s="75" t="str">
        <f>IF(tblTrainingLog35[[#This Row],[IFP - Indivdual Financial Plan]],tblTrainingLog35[[#This Row],[IFP - Indivdual Financial Plan]]+'Plan List'!D$8,"")</f>
        <v/>
      </c>
      <c r="L74" s="112"/>
      <c r="M74" s="80"/>
      <c r="N74" s="81"/>
      <c r="O74" s="81"/>
      <c r="P74" s="81"/>
      <c r="Q74" s="81"/>
      <c r="R74" s="75" t="str">
        <f>IF(tblTrainingLog35[[#This Row],[Medical Device with known safety risk]],tblTrainingLog35[[#This Row],[Medical Device with known safety risk]]+'Plan List'!D$31,"")</f>
        <v/>
      </c>
      <c r="S74" s="84"/>
      <c r="T74" s="75" t="str">
        <f>IF(tblTrainingLog35[[#This Row],[Community Protection Treatment Plan]],tblTrainingLog35[[#This Row],[Community Protection Treatment Plan]]+'Plan List'!D$33,"")</f>
        <v/>
      </c>
      <c r="U74" s="84"/>
      <c r="V74" s="84"/>
      <c r="W74" s="84"/>
      <c r="X74" s="84"/>
      <c r="Y74" s="84"/>
      <c r="Z74" s="83"/>
      <c r="AA74" s="83"/>
      <c r="AB74" s="75" t="str">
        <f>IF(tblTrainingLog35[[#This Row],[PBSP - Postitve Behavior Support Plan]],tblTrainingLog35[[#This Row],[PBSP - Postitve Behavior Support Plan]]+'Plan List'!D$13,"")</f>
        <v/>
      </c>
      <c r="AC74" s="83"/>
      <c r="AD74" s="83"/>
      <c r="AE74" s="75" t="str">
        <f>IF(tblTrainingLog35[[#This Row],[Exception to Policy (ETP) request &amp; consent for use of Restrictive Procedures]],tblTrainingLog35[[#This Row],[Exception to Policy (ETP) request &amp; consent for use of Restrictive Procedures]]+'Plan List'!D$17,"")</f>
        <v/>
      </c>
      <c r="AF74" s="83"/>
      <c r="AG74" s="75" t="str">
        <f>IF(tblTrainingLog35[[#This Row],[Data monitoring for PBSP WITHOUT Restrictive Procedures ]],tblTrainingLog35[[#This Row],[Data monitoring for PBSP WITHOUT Restrictive Procedures ]]+'Plan List'!D$16,"")</f>
        <v/>
      </c>
      <c r="AH74" s="83"/>
      <c r="AI74" s="75" t="str">
        <f>IF(tblTrainingLog35[[#This Row],[Data monitoring for PBSP when Restrictive Procedures in place]],tblTrainingLog35[[#This Row],[Data monitoring for PBSP when Restrictive Procedures in place]]+'Plan List'!D$15,"")</f>
        <v/>
      </c>
      <c r="AJ74" s="83"/>
      <c r="AK74" s="84"/>
      <c r="AL74" s="84"/>
      <c r="AM74" s="84"/>
      <c r="AN74" s="75" t="str">
        <f>IF(tblTrainingLog35[[#This Row],[Nurse Delegation 90 day review documentation]],tblTrainingLog35[[#This Row],[Nurse Delegation 90 day review documentation]]+'Plan List'!D$22,"")</f>
        <v/>
      </c>
      <c r="AO74" s="85"/>
      <c r="AP74" s="82"/>
      <c r="AQ74" s="82"/>
    </row>
    <row r="75" spans="3:43" ht="33.950000000000003" customHeight="1" x14ac:dyDescent="0.3">
      <c r="C75" s="101"/>
      <c r="D75" s="74"/>
      <c r="E75" s="75" t="str">
        <f>IF(tblTrainingLog35[[#This Row],[PCSP (formerly known as ISP)]],tblTrainingLog35[[#This Row],[PCSP (formerly known as ISP)]]+'Plan List'!D$7,"")</f>
        <v/>
      </c>
      <c r="F75" s="80"/>
      <c r="G75" s="75" t="str">
        <f>IF(tblTrainingLog35[[#This Row],[IISP]],tblTrainingLog35[[#This Row],[IISP]]+'Plan List'!D$9,"")</f>
        <v/>
      </c>
      <c r="H75" s="80"/>
      <c r="I75" s="75" t="str">
        <f>IF(tblTrainingLog35[[#This Row],[IISP Summary of goal progress]],tblTrainingLog35[[#This Row],[IISP Summary of goal progress]]+'Plan List'!D$10,"")</f>
        <v/>
      </c>
      <c r="J75" s="81"/>
      <c r="K75" s="75" t="str">
        <f>IF(tblTrainingLog35[[#This Row],[IFP - Indivdual Financial Plan]],tblTrainingLog35[[#This Row],[IFP - Indivdual Financial Plan]]+'Plan List'!D$8,"")</f>
        <v/>
      </c>
      <c r="L75" s="112"/>
      <c r="M75" s="80"/>
      <c r="N75" s="81"/>
      <c r="O75" s="81"/>
      <c r="P75" s="81"/>
      <c r="Q75" s="81"/>
      <c r="R75" s="75" t="str">
        <f>IF(tblTrainingLog35[[#This Row],[Medical Device with known safety risk]],tblTrainingLog35[[#This Row],[Medical Device with known safety risk]]+'Plan List'!D$31,"")</f>
        <v/>
      </c>
      <c r="S75" s="84"/>
      <c r="T75" s="75" t="str">
        <f>IF(tblTrainingLog35[[#This Row],[Community Protection Treatment Plan]],tblTrainingLog35[[#This Row],[Community Protection Treatment Plan]]+'Plan List'!D$33,"")</f>
        <v/>
      </c>
      <c r="U75" s="84"/>
      <c r="V75" s="84"/>
      <c r="W75" s="84"/>
      <c r="X75" s="84"/>
      <c r="Y75" s="84"/>
      <c r="Z75" s="83"/>
      <c r="AA75" s="83"/>
      <c r="AB75" s="75" t="str">
        <f>IF(tblTrainingLog35[[#This Row],[PBSP - Postitve Behavior Support Plan]],tblTrainingLog35[[#This Row],[PBSP - Postitve Behavior Support Plan]]+'Plan List'!D$13,"")</f>
        <v/>
      </c>
      <c r="AC75" s="83"/>
      <c r="AD75" s="83"/>
      <c r="AE75" s="75" t="str">
        <f>IF(tblTrainingLog35[[#This Row],[Exception to Policy (ETP) request &amp; consent for use of Restrictive Procedures]],tblTrainingLog35[[#This Row],[Exception to Policy (ETP) request &amp; consent for use of Restrictive Procedures]]+'Plan List'!D$17,"")</f>
        <v/>
      </c>
      <c r="AF75" s="83"/>
      <c r="AG75" s="75" t="str">
        <f>IF(tblTrainingLog35[[#This Row],[Data monitoring for PBSP WITHOUT Restrictive Procedures ]],tblTrainingLog35[[#This Row],[Data monitoring for PBSP WITHOUT Restrictive Procedures ]]+'Plan List'!D$16,"")</f>
        <v/>
      </c>
      <c r="AH75" s="83"/>
      <c r="AI75" s="75" t="str">
        <f>IF(tblTrainingLog35[[#This Row],[Data monitoring for PBSP when Restrictive Procedures in place]],tblTrainingLog35[[#This Row],[Data monitoring for PBSP when Restrictive Procedures in place]]+'Plan List'!D$15,"")</f>
        <v/>
      </c>
      <c r="AJ75" s="83"/>
      <c r="AK75" s="84"/>
      <c r="AL75" s="84"/>
      <c r="AM75" s="84"/>
      <c r="AN75" s="75" t="str">
        <f>IF(tblTrainingLog35[[#This Row],[Nurse Delegation 90 day review documentation]],tblTrainingLog35[[#This Row],[Nurse Delegation 90 day review documentation]]+'Plan List'!D$22,"")</f>
        <v/>
      </c>
      <c r="AO75" s="85"/>
      <c r="AP75" s="82"/>
      <c r="AQ75" s="82"/>
    </row>
    <row r="76" spans="3:43" ht="33.950000000000003" customHeight="1" x14ac:dyDescent="0.3">
      <c r="C76" s="101"/>
      <c r="D76" s="74"/>
      <c r="E76" s="75" t="str">
        <f>IF(tblTrainingLog35[[#This Row],[PCSP (formerly known as ISP)]],tblTrainingLog35[[#This Row],[PCSP (formerly known as ISP)]]+'Plan List'!D$7,"")</f>
        <v/>
      </c>
      <c r="F76" s="80"/>
      <c r="G76" s="75" t="str">
        <f>IF(tblTrainingLog35[[#This Row],[IISP]],tblTrainingLog35[[#This Row],[IISP]]+'Plan List'!D$9,"")</f>
        <v/>
      </c>
      <c r="H76" s="80"/>
      <c r="I76" s="75" t="str">
        <f>IF(tblTrainingLog35[[#This Row],[IISP Summary of goal progress]],tblTrainingLog35[[#This Row],[IISP Summary of goal progress]]+'Plan List'!D$10,"")</f>
        <v/>
      </c>
      <c r="J76" s="81"/>
      <c r="K76" s="75" t="str">
        <f>IF(tblTrainingLog35[[#This Row],[IFP - Indivdual Financial Plan]],tblTrainingLog35[[#This Row],[IFP - Indivdual Financial Plan]]+'Plan List'!D$8,"")</f>
        <v/>
      </c>
      <c r="L76" s="112"/>
      <c r="M76" s="80"/>
      <c r="N76" s="81"/>
      <c r="O76" s="81"/>
      <c r="P76" s="81"/>
      <c r="Q76" s="81"/>
      <c r="R76" s="75" t="str">
        <f>IF(tblTrainingLog35[[#This Row],[Medical Device with known safety risk]],tblTrainingLog35[[#This Row],[Medical Device with known safety risk]]+'Plan List'!D$31,"")</f>
        <v/>
      </c>
      <c r="S76" s="84"/>
      <c r="T76" s="75" t="str">
        <f>IF(tblTrainingLog35[[#This Row],[Community Protection Treatment Plan]],tblTrainingLog35[[#This Row],[Community Protection Treatment Plan]]+'Plan List'!D$33,"")</f>
        <v/>
      </c>
      <c r="U76" s="84"/>
      <c r="V76" s="84"/>
      <c r="W76" s="84"/>
      <c r="X76" s="84"/>
      <c r="Y76" s="84"/>
      <c r="Z76" s="83"/>
      <c r="AA76" s="83"/>
      <c r="AB76" s="75" t="str">
        <f>IF(tblTrainingLog35[[#This Row],[PBSP - Postitve Behavior Support Plan]],tblTrainingLog35[[#This Row],[PBSP - Postitve Behavior Support Plan]]+'Plan List'!D$13,"")</f>
        <v/>
      </c>
      <c r="AC76" s="83"/>
      <c r="AD76" s="83"/>
      <c r="AE76" s="75" t="str">
        <f>IF(tblTrainingLog35[[#This Row],[Exception to Policy (ETP) request &amp; consent for use of Restrictive Procedures]],tblTrainingLog35[[#This Row],[Exception to Policy (ETP) request &amp; consent for use of Restrictive Procedures]]+'Plan List'!D$17,"")</f>
        <v/>
      </c>
      <c r="AF76" s="83"/>
      <c r="AG76" s="75" t="str">
        <f>IF(tblTrainingLog35[[#This Row],[Data monitoring for PBSP WITHOUT Restrictive Procedures ]],tblTrainingLog35[[#This Row],[Data monitoring for PBSP WITHOUT Restrictive Procedures ]]+'Plan List'!D$16,"")</f>
        <v/>
      </c>
      <c r="AH76" s="83"/>
      <c r="AI76" s="75" t="str">
        <f>IF(tblTrainingLog35[[#This Row],[Data monitoring for PBSP when Restrictive Procedures in place]],tblTrainingLog35[[#This Row],[Data monitoring for PBSP when Restrictive Procedures in place]]+'Plan List'!D$15,"")</f>
        <v/>
      </c>
      <c r="AJ76" s="83"/>
      <c r="AK76" s="84"/>
      <c r="AL76" s="84"/>
      <c r="AM76" s="84"/>
      <c r="AN76" s="75" t="str">
        <f>IF(tblTrainingLog35[[#This Row],[Nurse Delegation 90 day review documentation]],tblTrainingLog35[[#This Row],[Nurse Delegation 90 day review documentation]]+'Plan List'!D$22,"")</f>
        <v/>
      </c>
      <c r="AO76" s="85"/>
      <c r="AP76" s="82"/>
      <c r="AQ76" s="82"/>
    </row>
    <row r="77" spans="3:43" ht="33.950000000000003" customHeight="1" x14ac:dyDescent="0.3">
      <c r="C77" s="101"/>
      <c r="D77" s="74"/>
      <c r="E77" s="75" t="str">
        <f>IF(tblTrainingLog35[[#This Row],[PCSP (formerly known as ISP)]],tblTrainingLog35[[#This Row],[PCSP (formerly known as ISP)]]+'Plan List'!D$7,"")</f>
        <v/>
      </c>
      <c r="F77" s="80"/>
      <c r="G77" s="75" t="str">
        <f>IF(tblTrainingLog35[[#This Row],[IISP]],tblTrainingLog35[[#This Row],[IISP]]+'Plan List'!D$9,"")</f>
        <v/>
      </c>
      <c r="H77" s="80"/>
      <c r="I77" s="75" t="str">
        <f>IF(tblTrainingLog35[[#This Row],[IISP Summary of goal progress]],tblTrainingLog35[[#This Row],[IISP Summary of goal progress]]+'Plan List'!D$10,"")</f>
        <v/>
      </c>
      <c r="J77" s="81"/>
      <c r="K77" s="75" t="str">
        <f>IF(tblTrainingLog35[[#This Row],[IFP - Indivdual Financial Plan]],tblTrainingLog35[[#This Row],[IFP - Indivdual Financial Plan]]+'Plan List'!D$8,"")</f>
        <v/>
      </c>
      <c r="L77" s="112"/>
      <c r="M77" s="80"/>
      <c r="N77" s="81"/>
      <c r="O77" s="81"/>
      <c r="P77" s="81"/>
      <c r="Q77" s="81"/>
      <c r="R77" s="75" t="str">
        <f>IF(tblTrainingLog35[[#This Row],[Medical Device with known safety risk]],tblTrainingLog35[[#This Row],[Medical Device with known safety risk]]+'Plan List'!D$31,"")</f>
        <v/>
      </c>
      <c r="S77" s="84"/>
      <c r="T77" s="75" t="str">
        <f>IF(tblTrainingLog35[[#This Row],[Community Protection Treatment Plan]],tblTrainingLog35[[#This Row],[Community Protection Treatment Plan]]+'Plan List'!D$33,"")</f>
        <v/>
      </c>
      <c r="U77" s="84"/>
      <c r="V77" s="84"/>
      <c r="W77" s="84"/>
      <c r="X77" s="84"/>
      <c r="Y77" s="84"/>
      <c r="Z77" s="83"/>
      <c r="AA77" s="83"/>
      <c r="AB77" s="75" t="str">
        <f>IF(tblTrainingLog35[[#This Row],[PBSP - Postitve Behavior Support Plan]],tblTrainingLog35[[#This Row],[PBSP - Postitve Behavior Support Plan]]+'Plan List'!D$13,"")</f>
        <v/>
      </c>
      <c r="AC77" s="83"/>
      <c r="AD77" s="83"/>
      <c r="AE77" s="75" t="str">
        <f>IF(tblTrainingLog35[[#This Row],[Exception to Policy (ETP) request &amp; consent for use of Restrictive Procedures]],tblTrainingLog35[[#This Row],[Exception to Policy (ETP) request &amp; consent for use of Restrictive Procedures]]+'Plan List'!D$17,"")</f>
        <v/>
      </c>
      <c r="AF77" s="83"/>
      <c r="AG77" s="75" t="str">
        <f>IF(tblTrainingLog35[[#This Row],[Data monitoring for PBSP WITHOUT Restrictive Procedures ]],tblTrainingLog35[[#This Row],[Data monitoring for PBSP WITHOUT Restrictive Procedures ]]+'Plan List'!D$16,"")</f>
        <v/>
      </c>
      <c r="AH77" s="83"/>
      <c r="AI77" s="75" t="str">
        <f>IF(tblTrainingLog35[[#This Row],[Data monitoring for PBSP when Restrictive Procedures in place]],tblTrainingLog35[[#This Row],[Data monitoring for PBSP when Restrictive Procedures in place]]+'Plan List'!D$15,"")</f>
        <v/>
      </c>
      <c r="AJ77" s="83"/>
      <c r="AK77" s="84"/>
      <c r="AL77" s="84"/>
      <c r="AM77" s="84"/>
      <c r="AN77" s="75" t="str">
        <f>IF(tblTrainingLog35[[#This Row],[Nurse Delegation 90 day review documentation]],tblTrainingLog35[[#This Row],[Nurse Delegation 90 day review documentation]]+'Plan List'!D$22,"")</f>
        <v/>
      </c>
      <c r="AO77" s="85"/>
      <c r="AP77" s="82"/>
      <c r="AQ77" s="82"/>
    </row>
    <row r="78" spans="3:43" ht="33.950000000000003" customHeight="1" x14ac:dyDescent="0.3">
      <c r="C78" s="101"/>
      <c r="D78" s="74"/>
      <c r="E78" s="75" t="str">
        <f>IF(tblTrainingLog35[[#This Row],[PCSP (formerly known as ISP)]],tblTrainingLog35[[#This Row],[PCSP (formerly known as ISP)]]+'Plan List'!D$7,"")</f>
        <v/>
      </c>
      <c r="F78" s="80"/>
      <c r="G78" s="75" t="str">
        <f>IF(tblTrainingLog35[[#This Row],[IISP]],tblTrainingLog35[[#This Row],[IISP]]+'Plan List'!D$9,"")</f>
        <v/>
      </c>
      <c r="H78" s="80"/>
      <c r="I78" s="75" t="str">
        <f>IF(tblTrainingLog35[[#This Row],[IISP Summary of goal progress]],tblTrainingLog35[[#This Row],[IISP Summary of goal progress]]+'Plan List'!D$10,"")</f>
        <v/>
      </c>
      <c r="J78" s="81"/>
      <c r="K78" s="75" t="str">
        <f>IF(tblTrainingLog35[[#This Row],[IFP - Indivdual Financial Plan]],tblTrainingLog35[[#This Row],[IFP - Indivdual Financial Plan]]+'Plan List'!D$8,"")</f>
        <v/>
      </c>
      <c r="L78" s="112"/>
      <c r="M78" s="80"/>
      <c r="N78" s="81"/>
      <c r="O78" s="81"/>
      <c r="P78" s="81"/>
      <c r="Q78" s="81"/>
      <c r="R78" s="75" t="str">
        <f>IF(tblTrainingLog35[[#This Row],[Medical Device with known safety risk]],tblTrainingLog35[[#This Row],[Medical Device with known safety risk]]+'Plan List'!D$31,"")</f>
        <v/>
      </c>
      <c r="S78" s="84"/>
      <c r="T78" s="75" t="str">
        <f>IF(tblTrainingLog35[[#This Row],[Community Protection Treatment Plan]],tblTrainingLog35[[#This Row],[Community Protection Treatment Plan]]+'Plan List'!D$33,"")</f>
        <v/>
      </c>
      <c r="U78" s="84"/>
      <c r="V78" s="84"/>
      <c r="W78" s="84"/>
      <c r="X78" s="84"/>
      <c r="Y78" s="84"/>
      <c r="Z78" s="83"/>
      <c r="AA78" s="83"/>
      <c r="AB78" s="75" t="str">
        <f>IF(tblTrainingLog35[[#This Row],[PBSP - Postitve Behavior Support Plan]],tblTrainingLog35[[#This Row],[PBSP - Postitve Behavior Support Plan]]+'Plan List'!D$13,"")</f>
        <v/>
      </c>
      <c r="AC78" s="83"/>
      <c r="AD78" s="83"/>
      <c r="AE78" s="75" t="str">
        <f>IF(tblTrainingLog35[[#This Row],[Exception to Policy (ETP) request &amp; consent for use of Restrictive Procedures]],tblTrainingLog35[[#This Row],[Exception to Policy (ETP) request &amp; consent for use of Restrictive Procedures]]+'Plan List'!D$17,"")</f>
        <v/>
      </c>
      <c r="AF78" s="83"/>
      <c r="AG78" s="75" t="str">
        <f>IF(tblTrainingLog35[[#This Row],[Data monitoring for PBSP WITHOUT Restrictive Procedures ]],tblTrainingLog35[[#This Row],[Data monitoring for PBSP WITHOUT Restrictive Procedures ]]+'Plan List'!D$16,"")</f>
        <v/>
      </c>
      <c r="AH78" s="83"/>
      <c r="AI78" s="75" t="str">
        <f>IF(tblTrainingLog35[[#This Row],[Data monitoring for PBSP when Restrictive Procedures in place]],tblTrainingLog35[[#This Row],[Data monitoring for PBSP when Restrictive Procedures in place]]+'Plan List'!D$15,"")</f>
        <v/>
      </c>
      <c r="AJ78" s="83"/>
      <c r="AK78" s="84"/>
      <c r="AL78" s="84"/>
      <c r="AM78" s="84"/>
      <c r="AN78" s="75" t="str">
        <f>IF(tblTrainingLog35[[#This Row],[Nurse Delegation 90 day review documentation]],tblTrainingLog35[[#This Row],[Nurse Delegation 90 day review documentation]]+'Plan List'!D$22,"")</f>
        <v/>
      </c>
      <c r="AO78" s="85"/>
      <c r="AP78" s="82"/>
      <c r="AQ78" s="82"/>
    </row>
    <row r="79" spans="3:43" ht="33.950000000000003" customHeight="1" x14ac:dyDescent="0.3">
      <c r="C79" s="101"/>
      <c r="D79" s="74"/>
      <c r="E79" s="75" t="str">
        <f>IF(tblTrainingLog35[[#This Row],[PCSP (formerly known as ISP)]],tblTrainingLog35[[#This Row],[PCSP (formerly known as ISP)]]+'Plan List'!D$7,"")</f>
        <v/>
      </c>
      <c r="F79" s="80"/>
      <c r="G79" s="75" t="str">
        <f>IF(tblTrainingLog35[[#This Row],[IISP]],tblTrainingLog35[[#This Row],[IISP]]+'Plan List'!D$9,"")</f>
        <v/>
      </c>
      <c r="H79" s="80"/>
      <c r="I79" s="75" t="str">
        <f>IF(tblTrainingLog35[[#This Row],[IISP Summary of goal progress]],tblTrainingLog35[[#This Row],[IISP Summary of goal progress]]+'Plan List'!D$10,"")</f>
        <v/>
      </c>
      <c r="J79" s="81"/>
      <c r="K79" s="75" t="str">
        <f>IF(tblTrainingLog35[[#This Row],[IFP - Indivdual Financial Plan]],tblTrainingLog35[[#This Row],[IFP - Indivdual Financial Plan]]+'Plan List'!D$8,"")</f>
        <v/>
      </c>
      <c r="L79" s="112"/>
      <c r="M79" s="80"/>
      <c r="N79" s="81"/>
      <c r="O79" s="81"/>
      <c r="P79" s="81"/>
      <c r="Q79" s="81"/>
      <c r="R79" s="75" t="str">
        <f>IF(tblTrainingLog35[[#This Row],[Medical Device with known safety risk]],tblTrainingLog35[[#This Row],[Medical Device with known safety risk]]+'Plan List'!D$31,"")</f>
        <v/>
      </c>
      <c r="S79" s="84"/>
      <c r="T79" s="75" t="str">
        <f>IF(tblTrainingLog35[[#This Row],[Community Protection Treatment Plan]],tblTrainingLog35[[#This Row],[Community Protection Treatment Plan]]+'Plan List'!D$33,"")</f>
        <v/>
      </c>
      <c r="U79" s="84"/>
      <c r="V79" s="84"/>
      <c r="W79" s="84"/>
      <c r="X79" s="84"/>
      <c r="Y79" s="84"/>
      <c r="Z79" s="83"/>
      <c r="AA79" s="83"/>
      <c r="AB79" s="75" t="str">
        <f>IF(tblTrainingLog35[[#This Row],[PBSP - Postitve Behavior Support Plan]],tblTrainingLog35[[#This Row],[PBSP - Postitve Behavior Support Plan]]+'Plan List'!D$13,"")</f>
        <v/>
      </c>
      <c r="AC79" s="83"/>
      <c r="AD79" s="83"/>
      <c r="AE79" s="75" t="str">
        <f>IF(tblTrainingLog35[[#This Row],[Exception to Policy (ETP) request &amp; consent for use of Restrictive Procedures]],tblTrainingLog35[[#This Row],[Exception to Policy (ETP) request &amp; consent for use of Restrictive Procedures]]+'Plan List'!D$17,"")</f>
        <v/>
      </c>
      <c r="AF79" s="83"/>
      <c r="AG79" s="75" t="str">
        <f>IF(tblTrainingLog35[[#This Row],[Data monitoring for PBSP WITHOUT Restrictive Procedures ]],tblTrainingLog35[[#This Row],[Data monitoring for PBSP WITHOUT Restrictive Procedures ]]+'Plan List'!D$16,"")</f>
        <v/>
      </c>
      <c r="AH79" s="83"/>
      <c r="AI79" s="75" t="str">
        <f>IF(tblTrainingLog35[[#This Row],[Data monitoring for PBSP when Restrictive Procedures in place]],tblTrainingLog35[[#This Row],[Data monitoring for PBSP when Restrictive Procedures in place]]+'Plan List'!D$15,"")</f>
        <v/>
      </c>
      <c r="AJ79" s="83"/>
      <c r="AK79" s="84"/>
      <c r="AL79" s="84"/>
      <c r="AM79" s="84"/>
      <c r="AN79" s="75" t="str">
        <f>IF(tblTrainingLog35[[#This Row],[Nurse Delegation 90 day review documentation]],tblTrainingLog35[[#This Row],[Nurse Delegation 90 day review documentation]]+'Plan List'!D$22,"")</f>
        <v/>
      </c>
      <c r="AO79" s="85"/>
      <c r="AP79" s="82"/>
      <c r="AQ79" s="82"/>
    </row>
  </sheetData>
  <mergeCells count="6">
    <mergeCell ref="C3:AF3"/>
    <mergeCell ref="D4:R4"/>
    <mergeCell ref="Z4:AJ4"/>
    <mergeCell ref="AK4:AN4"/>
    <mergeCell ref="AO4:AQ4"/>
    <mergeCell ref="S4:Y4"/>
  </mergeCells>
  <conditionalFormatting sqref="E6:E1000 G6:G1000 I6:I1000 K6:K1000 R6:R1000 T6:T1000 AB6:AB1000 AE6:AE1000 AG6:AG1000 AI6:AI1000 AN6:AN1000">
    <cfRule type="cellIs" dxfId="36" priority="1" operator="lessThan">
      <formula>NOW()</formula>
    </cfRule>
    <cfRule type="cellIs" dxfId="35" priority="2" operator="lessThan">
      <formula>NOW()+60</formula>
    </cfRule>
  </conditionalFormatting>
  <dataValidations count="1">
    <dataValidation type="list" allowBlank="1" showInputMessage="1" showErrorMessage="1" sqref="L6:L79">
      <formula1>$AR$1:$AR$3</formula1>
    </dataValidation>
  </dataValidations>
  <printOptions horizontalCentered="1"/>
  <pageMargins left="0.25" right="0.25" top="0.75" bottom="0.75" header="0.3" footer="0.3"/>
  <pageSetup scale="92"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autoPageBreaks="0" fitToPage="1"/>
  </sheetPr>
  <dimension ref="A1:AH735"/>
  <sheetViews>
    <sheetView showGridLines="0" zoomScale="80" zoomScaleNormal="80" zoomScaleSheetLayoutView="160" workbookViewId="0">
      <selection activeCell="K1" sqref="K1:K1048576"/>
    </sheetView>
  </sheetViews>
  <sheetFormatPr defaultColWidth="9" defaultRowHeight="18" customHeight="1" x14ac:dyDescent="0.3"/>
  <cols>
    <col min="1" max="1" width="7.7109375" style="48" customWidth="1"/>
    <col min="2" max="2" width="4.5703125" style="19" customWidth="1"/>
    <col min="3" max="3" width="42" style="61" customWidth="1"/>
    <col min="4" max="5" width="15.7109375" style="86" customWidth="1"/>
    <col min="6" max="6" width="15.7109375" style="64" customWidth="1"/>
    <col min="7" max="7" width="15.7109375" style="24" customWidth="1"/>
    <col min="8" max="8" width="15.7109375" style="68" customWidth="1"/>
    <col min="9" max="9" width="15.7109375" style="67" customWidth="1"/>
    <col min="10" max="10" width="14.7109375" style="72" customWidth="1"/>
    <col min="11" max="14" width="15.7109375" style="68" customWidth="1"/>
    <col min="15" max="15" width="15.7109375" style="19" customWidth="1"/>
    <col min="16" max="17" width="15.7109375" style="69" customWidth="1"/>
    <col min="18" max="18" width="15.7109375" style="19" customWidth="1"/>
    <col min="19" max="20" width="15.7109375" style="69" customWidth="1"/>
    <col min="21" max="21" width="15.7109375" style="19" customWidth="1"/>
    <col min="22" max="22" width="15.7109375" style="69" customWidth="1"/>
    <col min="23" max="23" width="15.7109375" style="19" customWidth="1"/>
    <col min="24" max="24" width="15.7109375" style="69" customWidth="1"/>
    <col min="25" max="25" width="15.7109375" style="19" customWidth="1"/>
    <col min="26" max="26" width="15.7109375" style="69" customWidth="1"/>
    <col min="27" max="29" width="15.7109375" style="70" customWidth="1"/>
    <col min="30" max="30" width="15.7109375" style="19" customWidth="1"/>
    <col min="31" max="31" width="15.7109375" style="67" customWidth="1"/>
    <col min="32" max="33" width="15.7109375" style="19" customWidth="1"/>
    <col min="34" max="16384" width="9" style="19"/>
  </cols>
  <sheetData>
    <row r="1" spans="1:34" ht="14.25" x14ac:dyDescent="0.3">
      <c r="B1" s="35">
        <f ca="1">NOW()</f>
        <v>43873.362787847225</v>
      </c>
      <c r="C1" s="73"/>
      <c r="D1" s="73"/>
      <c r="E1" s="73"/>
      <c r="F1" s="65"/>
      <c r="G1" s="65"/>
      <c r="H1" s="67"/>
      <c r="J1" s="67"/>
      <c r="K1" s="67"/>
      <c r="L1" s="67"/>
      <c r="M1" s="67"/>
      <c r="N1" s="67"/>
      <c r="O1" s="67"/>
      <c r="P1" s="67"/>
      <c r="Q1" s="67"/>
      <c r="R1" s="67"/>
      <c r="S1" s="67"/>
      <c r="T1" s="67"/>
      <c r="U1" s="67"/>
      <c r="V1" s="67"/>
      <c r="W1" s="67"/>
      <c r="X1" s="67"/>
      <c r="Y1" s="67"/>
      <c r="Z1" s="67"/>
      <c r="AA1" s="67"/>
      <c r="AB1" s="67"/>
      <c r="AC1" s="67"/>
      <c r="AD1" s="67"/>
      <c r="AF1" s="67"/>
      <c r="AG1" s="67"/>
      <c r="AH1" s="63" t="s">
        <v>221</v>
      </c>
    </row>
    <row r="2" spans="1:34" ht="9" customHeight="1" x14ac:dyDescent="0.3">
      <c r="B2" s="45">
        <v>25204</v>
      </c>
      <c r="C2" s="73"/>
      <c r="D2" s="73"/>
      <c r="E2" s="73"/>
      <c r="F2" s="65"/>
      <c r="G2" s="65"/>
      <c r="H2" s="67"/>
      <c r="J2" s="67"/>
      <c r="K2" s="67"/>
      <c r="L2" s="67"/>
      <c r="M2" s="67"/>
      <c r="N2" s="67"/>
      <c r="O2" s="67"/>
      <c r="P2" s="67"/>
      <c r="Q2" s="67"/>
      <c r="R2" s="67"/>
      <c r="S2" s="67"/>
      <c r="T2" s="67"/>
      <c r="U2" s="67"/>
      <c r="V2" s="67"/>
      <c r="W2" s="67"/>
      <c r="X2" s="67"/>
      <c r="Y2" s="67"/>
      <c r="Z2" s="67"/>
      <c r="AA2" s="67"/>
      <c r="AB2" s="67"/>
      <c r="AC2" s="67"/>
      <c r="AD2" s="67"/>
      <c r="AF2" s="67"/>
      <c r="AG2" s="67"/>
      <c r="AH2" s="63" t="s">
        <v>222</v>
      </c>
    </row>
    <row r="3" spans="1:34" ht="50.25" customHeight="1" thickBot="1" x14ac:dyDescent="0.35">
      <c r="B3" s="62"/>
      <c r="C3" s="207" t="s">
        <v>208</v>
      </c>
      <c r="D3" s="207"/>
      <c r="E3" s="207"/>
      <c r="F3" s="207"/>
      <c r="G3" s="207"/>
      <c r="H3" s="207"/>
      <c r="I3" s="207"/>
      <c r="J3" s="207"/>
      <c r="K3" s="207"/>
      <c r="L3" s="207"/>
      <c r="M3" s="207"/>
      <c r="N3" s="207"/>
      <c r="O3" s="207"/>
      <c r="P3" s="207"/>
      <c r="Q3" s="207"/>
      <c r="R3" s="207"/>
      <c r="S3" s="207"/>
      <c r="T3" s="207"/>
      <c r="U3" s="207"/>
      <c r="V3" s="207"/>
      <c r="W3" s="67"/>
      <c r="X3" s="67"/>
      <c r="Y3" s="67"/>
      <c r="Z3" s="67"/>
      <c r="AA3" s="67"/>
      <c r="AB3" s="67"/>
      <c r="AC3" s="67"/>
      <c r="AD3" s="67"/>
      <c r="AF3" s="67"/>
      <c r="AG3" s="67"/>
      <c r="AH3" s="63" t="s">
        <v>223</v>
      </c>
    </row>
    <row r="4" spans="1:34" ht="18" customHeight="1" thickBot="1" x14ac:dyDescent="0.35">
      <c r="C4" s="73"/>
      <c r="D4" s="211" t="s">
        <v>212</v>
      </c>
      <c r="E4" s="212"/>
      <c r="F4" s="208" t="s">
        <v>193</v>
      </c>
      <c r="G4" s="209"/>
      <c r="H4" s="209"/>
      <c r="I4" s="209"/>
      <c r="J4" s="209"/>
      <c r="K4" s="209"/>
      <c r="L4" s="209"/>
      <c r="M4" s="209"/>
      <c r="N4" s="209"/>
      <c r="O4" s="210"/>
      <c r="P4" s="198" t="s">
        <v>194</v>
      </c>
      <c r="Q4" s="199"/>
      <c r="R4" s="199"/>
      <c r="S4" s="199"/>
      <c r="T4" s="199"/>
      <c r="U4" s="199"/>
      <c r="V4" s="199"/>
      <c r="W4" s="199"/>
      <c r="X4" s="199"/>
      <c r="Y4" s="199"/>
      <c r="Z4" s="200"/>
      <c r="AA4" s="201" t="s">
        <v>195</v>
      </c>
      <c r="AB4" s="202"/>
      <c r="AC4" s="202"/>
      <c r="AD4" s="203"/>
      <c r="AE4" s="204" t="s">
        <v>196</v>
      </c>
      <c r="AF4" s="205"/>
      <c r="AG4" s="206"/>
    </row>
    <row r="5" spans="1:34" s="92" customFormat="1" ht="129.75" customHeight="1" x14ac:dyDescent="0.2">
      <c r="A5" s="91"/>
      <c r="C5" s="93" t="s">
        <v>206</v>
      </c>
      <c r="D5" s="105" t="s">
        <v>11</v>
      </c>
      <c r="E5" s="105" t="s">
        <v>72</v>
      </c>
      <c r="F5" s="104" t="s">
        <v>19</v>
      </c>
      <c r="G5" s="104" t="s">
        <v>191</v>
      </c>
      <c r="H5" s="104" t="s">
        <v>8</v>
      </c>
      <c r="I5" s="105" t="s">
        <v>198</v>
      </c>
      <c r="J5" s="103" t="s">
        <v>220</v>
      </c>
      <c r="K5" s="105" t="s">
        <v>26</v>
      </c>
      <c r="L5" s="105" t="s">
        <v>14</v>
      </c>
      <c r="M5" s="105" t="s">
        <v>67</v>
      </c>
      <c r="N5" s="105" t="s">
        <v>104</v>
      </c>
      <c r="O5" s="105" t="s">
        <v>199</v>
      </c>
      <c r="P5" s="104" t="s">
        <v>5</v>
      </c>
      <c r="Q5" s="104" t="s">
        <v>4</v>
      </c>
      <c r="R5" s="105" t="s">
        <v>204</v>
      </c>
      <c r="S5" s="104" t="s">
        <v>12</v>
      </c>
      <c r="T5" s="104" t="s">
        <v>192</v>
      </c>
      <c r="U5" s="104" t="s">
        <v>200</v>
      </c>
      <c r="V5" s="104" t="s">
        <v>38</v>
      </c>
      <c r="W5" s="104" t="s">
        <v>201</v>
      </c>
      <c r="X5" s="104" t="s">
        <v>23</v>
      </c>
      <c r="Y5" s="104" t="s">
        <v>202</v>
      </c>
      <c r="Z5" s="104" t="s">
        <v>6</v>
      </c>
      <c r="AA5" s="104" t="s">
        <v>20</v>
      </c>
      <c r="AB5" s="104" t="s">
        <v>22</v>
      </c>
      <c r="AC5" s="104" t="s">
        <v>21</v>
      </c>
      <c r="AD5" s="104" t="s">
        <v>203</v>
      </c>
      <c r="AE5" s="105" t="s">
        <v>213</v>
      </c>
      <c r="AF5" s="105" t="s">
        <v>216</v>
      </c>
      <c r="AG5" s="105" t="s">
        <v>214</v>
      </c>
    </row>
    <row r="6" spans="1:34" ht="33.950000000000003" customHeight="1" x14ac:dyDescent="0.3">
      <c r="A6" s="50"/>
      <c r="C6" s="98"/>
      <c r="D6" s="87"/>
      <c r="E6" s="87"/>
      <c r="F6" s="74"/>
      <c r="G6" s="75" t="str">
        <f>IF(tblTrainingLog357[[#This Row],[PCSP (formerly known as ISP)]],tblTrainingLog357[[#This Row],[PCSP (formerly known as ISP)]]+'Plan List'!D$7,"")</f>
        <v/>
      </c>
      <c r="H6" s="76"/>
      <c r="I6" s="75" t="str">
        <f>IF(tblTrainingLog357[[#This Row],[IFP - Indivdual Financial Plan]],tblTrainingLog357[[#This Row],[IFP - Indivdual Financial Plan]]+'Plan List'!F$8,"")</f>
        <v/>
      </c>
      <c r="J6" s="76"/>
      <c r="K6" s="76"/>
      <c r="L6" s="76"/>
      <c r="M6" s="76"/>
      <c r="N6" s="76"/>
      <c r="O6" s="75" t="str">
        <f>IF(tblTrainingLog357[[#This Row],[Medical Device with known safety risk]],tblTrainingLog357[[#This Row],[Medical Device with known safety risk]]+'Plan List'!F$31,"")</f>
        <v/>
      </c>
      <c r="P6" s="77"/>
      <c r="Q6" s="77"/>
      <c r="R6" s="75" t="str">
        <f>IF(tblTrainingLog357[[#This Row],[PBSP - Postitve Behavior Support Plan]],tblTrainingLog357[[#This Row],[PBSP - Postitve Behavior Support Plan]]+'Plan List'!F$13,"")</f>
        <v/>
      </c>
      <c r="S6" s="77"/>
      <c r="T6" s="77"/>
      <c r="U6" s="75" t="str">
        <f>IF(tblTrainingLog357[[#This Row],[Exception to Policy (ETP) request &amp; consent for use of Restrictive Procedures]],tblTrainingLog357[[#This Row],[Exception to Policy (ETP) request &amp; consent for use of Restrictive Procedures]]+'Plan List'!F$17,"")</f>
        <v/>
      </c>
      <c r="V6" s="77"/>
      <c r="W6" s="75" t="str">
        <f>IF(tblTrainingLog357[[#This Row],[Data monitoring for PBSP WITHOUT Restrictive Procedures ]],tblTrainingLog357[[#This Row],[Data monitoring for PBSP WITHOUT Restrictive Procedures ]]+'Plan List'!F$16,"")</f>
        <v/>
      </c>
      <c r="X6" s="77"/>
      <c r="Y6" s="75" t="str">
        <f>IF(tblTrainingLog357[[#This Row],[Data monitoring for PBSP when Restrictive Procedures in place]],tblTrainingLog357[[#This Row],[Data monitoring for PBSP when Restrictive Procedures in place]]+'Plan List'!F$15,"")</f>
        <v/>
      </c>
      <c r="Z6" s="77"/>
      <c r="AA6" s="78"/>
      <c r="AB6" s="78"/>
      <c r="AC6" s="78"/>
      <c r="AD6" s="75" t="str">
        <f>IF(tblTrainingLog357[[#This Row],[Nurse Delegation 90 day review documentation]],tblTrainingLog357[[#This Row],[Nurse Delegation 90 day review documentation]]+'Plan List'!F$22,"")</f>
        <v/>
      </c>
      <c r="AE6" s="75"/>
      <c r="AF6" s="75"/>
      <c r="AG6" s="75"/>
    </row>
    <row r="7" spans="1:34" ht="33.950000000000003" customHeight="1" x14ac:dyDescent="0.3">
      <c r="A7" s="50" t="s">
        <v>45</v>
      </c>
      <c r="C7" s="99"/>
      <c r="D7" s="88"/>
      <c r="E7" s="88"/>
      <c r="F7" s="74"/>
      <c r="G7" s="75" t="str">
        <f>IF(tblTrainingLog357[[#This Row],[PCSP (formerly known as ISP)]],tblTrainingLog357[[#This Row],[PCSP (formerly known as ISP)]]+'Plan List'!D$7,"")</f>
        <v/>
      </c>
      <c r="H7" s="76"/>
      <c r="I7" s="75" t="str">
        <f>IF(tblTrainingLog357[[#This Row],[IFP - Indivdual Financial Plan]],tblTrainingLog357[[#This Row],[IFP - Indivdual Financial Plan]]+'Plan List'!F$8,"")</f>
        <v/>
      </c>
      <c r="J7" s="76"/>
      <c r="K7" s="76"/>
      <c r="L7" s="76"/>
      <c r="M7" s="76"/>
      <c r="N7" s="76"/>
      <c r="O7" s="75" t="str">
        <f>IF(tblTrainingLog357[[#This Row],[Medical Device with known safety risk]],tblTrainingLog357[[#This Row],[Medical Device with known safety risk]]+'Plan List'!F$31,"")</f>
        <v/>
      </c>
      <c r="P7" s="77"/>
      <c r="Q7" s="77"/>
      <c r="R7" s="75" t="str">
        <f>IF(tblTrainingLog357[[#This Row],[PBSP - Postitve Behavior Support Plan]],tblTrainingLog357[[#This Row],[PBSP - Postitve Behavior Support Plan]]+'Plan List'!F$13,"")</f>
        <v/>
      </c>
      <c r="S7" s="77"/>
      <c r="T7" s="77"/>
      <c r="U7" s="75" t="str">
        <f>IF(tblTrainingLog357[[#This Row],[Exception to Policy (ETP) request &amp; consent for use of Restrictive Procedures]],tblTrainingLog357[[#This Row],[Exception to Policy (ETP) request &amp; consent for use of Restrictive Procedures]]+'Plan List'!F$17,"")</f>
        <v/>
      </c>
      <c r="V7" s="77"/>
      <c r="W7" s="75" t="str">
        <f>IF(tblTrainingLog357[[#This Row],[Data monitoring for PBSP WITHOUT Restrictive Procedures ]],tblTrainingLog357[[#This Row],[Data monitoring for PBSP WITHOUT Restrictive Procedures ]]+'Plan List'!F$16,"")</f>
        <v/>
      </c>
      <c r="X7" s="77"/>
      <c r="Y7" s="75" t="str">
        <f>IF(tblTrainingLog357[[#This Row],[Data monitoring for PBSP when Restrictive Procedures in place]],tblTrainingLog357[[#This Row],[Data monitoring for PBSP when Restrictive Procedures in place]]+'Plan List'!F$15,"")</f>
        <v/>
      </c>
      <c r="Z7" s="77"/>
      <c r="AA7" s="78"/>
      <c r="AB7" s="78"/>
      <c r="AC7" s="78"/>
      <c r="AD7" s="75" t="str">
        <f>IF(tblTrainingLog357[[#This Row],[Nurse Delegation 90 day review documentation]],tblTrainingLog357[[#This Row],[Nurse Delegation 90 day review documentation]]+'Plan List'!F$22,"")</f>
        <v/>
      </c>
      <c r="AE7" s="75"/>
      <c r="AF7" s="75"/>
      <c r="AG7" s="75"/>
    </row>
    <row r="8" spans="1:34" ht="33.950000000000003" customHeight="1" x14ac:dyDescent="0.3">
      <c r="A8" s="51" t="s">
        <v>101</v>
      </c>
      <c r="C8" s="99"/>
      <c r="D8" s="88"/>
      <c r="E8" s="88"/>
      <c r="F8" s="74"/>
      <c r="G8" s="75" t="str">
        <f>IF(tblTrainingLog357[[#This Row],[PCSP (formerly known as ISP)]],tblTrainingLog357[[#This Row],[PCSP (formerly known as ISP)]]+'Plan List'!D$7,"")</f>
        <v/>
      </c>
      <c r="H8" s="76"/>
      <c r="I8" s="75" t="str">
        <f>IF(tblTrainingLog357[[#This Row],[IFP - Indivdual Financial Plan]],tblTrainingLog357[[#This Row],[IFP - Indivdual Financial Plan]]+'Plan List'!F$8,"")</f>
        <v/>
      </c>
      <c r="J8" s="76"/>
      <c r="K8" s="76"/>
      <c r="L8" s="76"/>
      <c r="M8" s="76"/>
      <c r="N8" s="76"/>
      <c r="O8" s="75" t="str">
        <f>IF(tblTrainingLog357[[#This Row],[Medical Device with known safety risk]],tblTrainingLog357[[#This Row],[Medical Device with known safety risk]]+'Plan List'!F$31,"")</f>
        <v/>
      </c>
      <c r="P8" s="77"/>
      <c r="Q8" s="77"/>
      <c r="R8" s="75" t="str">
        <f>IF(tblTrainingLog357[[#This Row],[PBSP - Postitve Behavior Support Plan]],tblTrainingLog357[[#This Row],[PBSP - Postitve Behavior Support Plan]]+'Plan List'!F$13,"")</f>
        <v/>
      </c>
      <c r="S8" s="77"/>
      <c r="T8" s="77"/>
      <c r="U8" s="75" t="str">
        <f>IF(tblTrainingLog357[[#This Row],[Exception to Policy (ETP) request &amp; consent for use of Restrictive Procedures]],tblTrainingLog357[[#This Row],[Exception to Policy (ETP) request &amp; consent for use of Restrictive Procedures]]+'Plan List'!F$17,"")</f>
        <v/>
      </c>
      <c r="V8" s="77"/>
      <c r="W8" s="75" t="str">
        <f>IF(tblTrainingLog357[[#This Row],[Data monitoring for PBSP WITHOUT Restrictive Procedures ]],tblTrainingLog357[[#This Row],[Data monitoring for PBSP WITHOUT Restrictive Procedures ]]+'Plan List'!F$16,"")</f>
        <v/>
      </c>
      <c r="X8" s="77"/>
      <c r="Y8" s="75" t="str">
        <f>IF(tblTrainingLog357[[#This Row],[Data monitoring for PBSP when Restrictive Procedures in place]],tblTrainingLog357[[#This Row],[Data monitoring for PBSP when Restrictive Procedures in place]]+'Plan List'!F$15,"")</f>
        <v/>
      </c>
      <c r="Z8" s="77"/>
      <c r="AA8" s="78"/>
      <c r="AB8" s="78"/>
      <c r="AC8" s="78"/>
      <c r="AD8" s="75" t="str">
        <f>IF(tblTrainingLog357[[#This Row],[Nurse Delegation 90 day review documentation]],tblTrainingLog357[[#This Row],[Nurse Delegation 90 day review documentation]]+'Plan List'!F$22,"")</f>
        <v/>
      </c>
      <c r="AE8" s="75"/>
      <c r="AF8" s="75"/>
      <c r="AG8" s="75"/>
    </row>
    <row r="9" spans="1:34" ht="33.950000000000003" customHeight="1" x14ac:dyDescent="0.3">
      <c r="A9" s="51" t="s">
        <v>102</v>
      </c>
      <c r="C9" s="99"/>
      <c r="D9" s="88"/>
      <c r="E9" s="88"/>
      <c r="F9" s="74"/>
      <c r="G9" s="75" t="str">
        <f>IF(tblTrainingLog357[[#This Row],[PCSP (formerly known as ISP)]],tblTrainingLog357[[#This Row],[PCSP (formerly known as ISP)]]+'Plan List'!D$7,"")</f>
        <v/>
      </c>
      <c r="H9" s="76"/>
      <c r="I9" s="75" t="str">
        <f>IF(tblTrainingLog357[[#This Row],[IFP - Indivdual Financial Plan]],tblTrainingLog357[[#This Row],[IFP - Indivdual Financial Plan]]+'Plan List'!F$8,"")</f>
        <v/>
      </c>
      <c r="J9" s="76"/>
      <c r="K9" s="76"/>
      <c r="L9" s="76"/>
      <c r="M9" s="76"/>
      <c r="N9" s="76"/>
      <c r="O9" s="75" t="str">
        <f>IF(tblTrainingLog357[[#This Row],[Medical Device with known safety risk]],tblTrainingLog357[[#This Row],[Medical Device with known safety risk]]+'Plan List'!F$31,"")</f>
        <v/>
      </c>
      <c r="P9" s="77"/>
      <c r="Q9" s="77"/>
      <c r="R9" s="75" t="str">
        <f>IF(tblTrainingLog357[[#This Row],[PBSP - Postitve Behavior Support Plan]],tblTrainingLog357[[#This Row],[PBSP - Postitve Behavior Support Plan]]+'Plan List'!F$13,"")</f>
        <v/>
      </c>
      <c r="S9" s="77"/>
      <c r="T9" s="77"/>
      <c r="U9" s="75" t="str">
        <f>IF(tblTrainingLog357[[#This Row],[Exception to Policy (ETP) request &amp; consent for use of Restrictive Procedures]],tblTrainingLog357[[#This Row],[Exception to Policy (ETP) request &amp; consent for use of Restrictive Procedures]]+'Plan List'!F$17,"")</f>
        <v/>
      </c>
      <c r="V9" s="77"/>
      <c r="W9" s="75" t="str">
        <f>IF(tblTrainingLog357[[#This Row],[Data monitoring for PBSP WITHOUT Restrictive Procedures ]],tblTrainingLog357[[#This Row],[Data monitoring for PBSP WITHOUT Restrictive Procedures ]]+'Plan List'!F$16,"")</f>
        <v/>
      </c>
      <c r="X9" s="77"/>
      <c r="Y9" s="75" t="str">
        <f>IF(tblTrainingLog357[[#This Row],[Data monitoring for PBSP when Restrictive Procedures in place]],tblTrainingLog357[[#This Row],[Data monitoring for PBSP when Restrictive Procedures in place]]+'Plan List'!F$15,"")</f>
        <v/>
      </c>
      <c r="Z9" s="77"/>
      <c r="AA9" s="78"/>
      <c r="AB9" s="78"/>
      <c r="AC9" s="78"/>
      <c r="AD9" s="75" t="str">
        <f>IF(tblTrainingLog357[[#This Row],[Nurse Delegation 90 day review documentation]],tblTrainingLog357[[#This Row],[Nurse Delegation 90 day review documentation]]+'Plan List'!F$22,"")</f>
        <v/>
      </c>
      <c r="AE9" s="75"/>
      <c r="AF9" s="75"/>
      <c r="AG9" s="75"/>
    </row>
    <row r="10" spans="1:34" ht="33.950000000000003" customHeight="1" x14ac:dyDescent="0.3">
      <c r="C10" s="100"/>
      <c r="D10" s="89"/>
      <c r="E10" s="89"/>
      <c r="F10" s="74"/>
      <c r="G10" s="75" t="str">
        <f>IF(tblTrainingLog357[[#This Row],[PCSP (formerly known as ISP)]],tblTrainingLog357[[#This Row],[PCSP (formerly known as ISP)]]+'Plan List'!D$7,"")</f>
        <v/>
      </c>
      <c r="H10" s="76"/>
      <c r="I10" s="75" t="str">
        <f>IF(tblTrainingLog357[[#This Row],[IFP - Indivdual Financial Plan]],tblTrainingLog357[[#This Row],[IFP - Indivdual Financial Plan]]+'Plan List'!F$8,"")</f>
        <v/>
      </c>
      <c r="J10" s="76"/>
      <c r="K10" s="76"/>
      <c r="L10" s="76"/>
      <c r="M10" s="76"/>
      <c r="N10" s="76"/>
      <c r="O10" s="75" t="str">
        <f>IF(tblTrainingLog357[[#This Row],[Medical Device with known safety risk]],tblTrainingLog357[[#This Row],[Medical Device with known safety risk]]+'Plan List'!F$31,"")</f>
        <v/>
      </c>
      <c r="P10" s="77"/>
      <c r="Q10" s="77"/>
      <c r="R10" s="75" t="str">
        <f>IF(tblTrainingLog357[[#This Row],[PBSP - Postitve Behavior Support Plan]],tblTrainingLog357[[#This Row],[PBSP - Postitve Behavior Support Plan]]+'Plan List'!F$13,"")</f>
        <v/>
      </c>
      <c r="S10" s="77"/>
      <c r="T10" s="77"/>
      <c r="U10" s="75" t="str">
        <f>IF(tblTrainingLog357[[#This Row],[Exception to Policy (ETP) request &amp; consent for use of Restrictive Procedures]],tblTrainingLog357[[#This Row],[Exception to Policy (ETP) request &amp; consent for use of Restrictive Procedures]]+'Plan List'!F$17,"")</f>
        <v/>
      </c>
      <c r="V10" s="77"/>
      <c r="W10" s="75" t="str">
        <f>IF(tblTrainingLog357[[#This Row],[Data monitoring for PBSP WITHOUT Restrictive Procedures ]],tblTrainingLog357[[#This Row],[Data monitoring for PBSP WITHOUT Restrictive Procedures ]]+'Plan List'!F$16,"")</f>
        <v/>
      </c>
      <c r="X10" s="77"/>
      <c r="Y10" s="75" t="str">
        <f>IF(tblTrainingLog357[[#This Row],[Data monitoring for PBSP when Restrictive Procedures in place]],tblTrainingLog357[[#This Row],[Data monitoring for PBSP when Restrictive Procedures in place]]+'Plan List'!F$15,"")</f>
        <v/>
      </c>
      <c r="Z10" s="77"/>
      <c r="AA10" s="78"/>
      <c r="AB10" s="78"/>
      <c r="AC10" s="78"/>
      <c r="AD10" s="75" t="str">
        <f>IF(tblTrainingLog357[[#This Row],[Nurse Delegation 90 day review documentation]],tblTrainingLog357[[#This Row],[Nurse Delegation 90 day review documentation]]+'Plan List'!F$22,"")</f>
        <v/>
      </c>
      <c r="AE10" s="75"/>
      <c r="AF10" s="75"/>
      <c r="AG10" s="75"/>
    </row>
    <row r="11" spans="1:34" ht="33.950000000000003" customHeight="1" x14ac:dyDescent="0.3">
      <c r="C11" s="101"/>
      <c r="D11" s="90"/>
      <c r="E11" s="90"/>
      <c r="F11" s="74"/>
      <c r="G11" s="75" t="str">
        <f>IF(tblTrainingLog357[[#This Row],[PCSP (formerly known as ISP)]],tblTrainingLog357[[#This Row],[PCSP (formerly known as ISP)]]+'Plan List'!D$7,"")</f>
        <v/>
      </c>
      <c r="H11" s="76"/>
      <c r="I11" s="75" t="str">
        <f>IF(tblTrainingLog357[[#This Row],[IFP - Indivdual Financial Plan]],tblTrainingLog357[[#This Row],[IFP - Indivdual Financial Plan]]+'Plan List'!F$8,"")</f>
        <v/>
      </c>
      <c r="J11" s="76"/>
      <c r="K11" s="76"/>
      <c r="L11" s="76"/>
      <c r="M11" s="76"/>
      <c r="N11" s="76"/>
      <c r="O11" s="75" t="str">
        <f>IF(tblTrainingLog357[[#This Row],[Medical Device with known safety risk]],tblTrainingLog357[[#This Row],[Medical Device with known safety risk]]+'Plan List'!F$31,"")</f>
        <v/>
      </c>
      <c r="P11" s="77"/>
      <c r="Q11" s="77"/>
      <c r="R11" s="75" t="str">
        <f>IF(tblTrainingLog357[[#This Row],[PBSP - Postitve Behavior Support Plan]],tblTrainingLog357[[#This Row],[PBSP - Postitve Behavior Support Plan]]+'Plan List'!F$13,"")</f>
        <v/>
      </c>
      <c r="S11" s="77"/>
      <c r="T11" s="77"/>
      <c r="U11" s="75" t="str">
        <f>IF(tblTrainingLog357[[#This Row],[Exception to Policy (ETP) request &amp; consent for use of Restrictive Procedures]],tblTrainingLog357[[#This Row],[Exception to Policy (ETP) request &amp; consent for use of Restrictive Procedures]]+'Plan List'!F$17,"")</f>
        <v/>
      </c>
      <c r="V11" s="77"/>
      <c r="W11" s="75" t="str">
        <f>IF(tblTrainingLog357[[#This Row],[Data monitoring for PBSP WITHOUT Restrictive Procedures ]],tblTrainingLog357[[#This Row],[Data monitoring for PBSP WITHOUT Restrictive Procedures ]]+'Plan List'!F$16,"")</f>
        <v/>
      </c>
      <c r="X11" s="77"/>
      <c r="Y11" s="75" t="str">
        <f>IF(tblTrainingLog357[[#This Row],[Data monitoring for PBSP when Restrictive Procedures in place]],tblTrainingLog357[[#This Row],[Data monitoring for PBSP when Restrictive Procedures in place]]+'Plan List'!F$15,"")</f>
        <v/>
      </c>
      <c r="Z11" s="77"/>
      <c r="AA11" s="78"/>
      <c r="AB11" s="78"/>
      <c r="AC11" s="78"/>
      <c r="AD11" s="75" t="str">
        <f>IF(tblTrainingLog357[[#This Row],[Nurse Delegation 90 day review documentation]],tblTrainingLog357[[#This Row],[Nurse Delegation 90 day review documentation]]+'Plan List'!F$22,"")</f>
        <v/>
      </c>
      <c r="AE11" s="75"/>
      <c r="AF11" s="75"/>
      <c r="AG11" s="75"/>
    </row>
    <row r="12" spans="1:34" ht="33.950000000000003" customHeight="1" x14ac:dyDescent="0.3">
      <c r="C12" s="101"/>
      <c r="D12" s="90"/>
      <c r="E12" s="90"/>
      <c r="F12" s="74"/>
      <c r="G12" s="75" t="str">
        <f>IF(tblTrainingLog357[[#This Row],[PCSP (formerly known as ISP)]],tblTrainingLog357[[#This Row],[PCSP (formerly known as ISP)]]+'Plan List'!D$7,"")</f>
        <v/>
      </c>
      <c r="H12" s="76"/>
      <c r="I12" s="75" t="str">
        <f>IF(tblTrainingLog357[[#This Row],[IFP - Indivdual Financial Plan]],tblTrainingLog357[[#This Row],[IFP - Indivdual Financial Plan]]+'Plan List'!F$8,"")</f>
        <v/>
      </c>
      <c r="J12" s="76"/>
      <c r="K12" s="76"/>
      <c r="L12" s="76"/>
      <c r="M12" s="76"/>
      <c r="N12" s="76"/>
      <c r="O12" s="75" t="str">
        <f>IF(tblTrainingLog357[[#This Row],[Medical Device with known safety risk]],tblTrainingLog357[[#This Row],[Medical Device with known safety risk]]+'Plan List'!F$31,"")</f>
        <v/>
      </c>
      <c r="P12" s="77"/>
      <c r="Q12" s="77"/>
      <c r="R12" s="75" t="str">
        <f>IF(tblTrainingLog357[[#This Row],[PBSP - Postitve Behavior Support Plan]],tblTrainingLog357[[#This Row],[PBSP - Postitve Behavior Support Plan]]+'Plan List'!F$13,"")</f>
        <v/>
      </c>
      <c r="S12" s="77"/>
      <c r="T12" s="77"/>
      <c r="U12" s="75" t="str">
        <f>IF(tblTrainingLog357[[#This Row],[Exception to Policy (ETP) request &amp; consent for use of Restrictive Procedures]],tblTrainingLog357[[#This Row],[Exception to Policy (ETP) request &amp; consent for use of Restrictive Procedures]]+'Plan List'!F$17,"")</f>
        <v/>
      </c>
      <c r="V12" s="77"/>
      <c r="W12" s="75" t="str">
        <f>IF(tblTrainingLog357[[#This Row],[Data monitoring for PBSP WITHOUT Restrictive Procedures ]],tblTrainingLog357[[#This Row],[Data monitoring for PBSP WITHOUT Restrictive Procedures ]]+'Plan List'!F$16,"")</f>
        <v/>
      </c>
      <c r="X12" s="77"/>
      <c r="Y12" s="75" t="str">
        <f>IF(tblTrainingLog357[[#This Row],[Data monitoring for PBSP when Restrictive Procedures in place]],tblTrainingLog357[[#This Row],[Data monitoring for PBSP when Restrictive Procedures in place]]+'Plan List'!F$15,"")</f>
        <v/>
      </c>
      <c r="Z12" s="77"/>
      <c r="AA12" s="78"/>
      <c r="AB12" s="78"/>
      <c r="AC12" s="78"/>
      <c r="AD12" s="75" t="str">
        <f>IF(tblTrainingLog357[[#This Row],[Nurse Delegation 90 day review documentation]],tblTrainingLog357[[#This Row],[Nurse Delegation 90 day review documentation]]+'Plan List'!F$22,"")</f>
        <v/>
      </c>
      <c r="AE12" s="75"/>
      <c r="AF12" s="75"/>
      <c r="AG12" s="75"/>
    </row>
    <row r="13" spans="1:34" ht="33.950000000000003" customHeight="1" x14ac:dyDescent="0.3">
      <c r="C13" s="101"/>
      <c r="D13" s="90"/>
      <c r="E13" s="90"/>
      <c r="F13" s="74"/>
      <c r="G13" s="75" t="str">
        <f>IF(tblTrainingLog357[[#This Row],[PCSP (formerly known as ISP)]],tblTrainingLog357[[#This Row],[PCSP (formerly known as ISP)]]+'Plan List'!D$7,"")</f>
        <v/>
      </c>
      <c r="H13" s="76"/>
      <c r="I13" s="75" t="str">
        <f>IF(tblTrainingLog357[[#This Row],[IFP - Indivdual Financial Plan]],tblTrainingLog357[[#This Row],[IFP - Indivdual Financial Plan]]+'Plan List'!F$8,"")</f>
        <v/>
      </c>
      <c r="J13" s="76"/>
      <c r="K13" s="76"/>
      <c r="L13" s="76"/>
      <c r="M13" s="76"/>
      <c r="N13" s="76"/>
      <c r="O13" s="75" t="str">
        <f>IF(tblTrainingLog357[[#This Row],[Medical Device with known safety risk]],tblTrainingLog357[[#This Row],[Medical Device with known safety risk]]+'Plan List'!F$31,"")</f>
        <v/>
      </c>
      <c r="P13" s="77"/>
      <c r="Q13" s="77"/>
      <c r="R13" s="75" t="str">
        <f>IF(tblTrainingLog357[[#This Row],[PBSP - Postitve Behavior Support Plan]],tblTrainingLog357[[#This Row],[PBSP - Postitve Behavior Support Plan]]+'Plan List'!F$13,"")</f>
        <v/>
      </c>
      <c r="S13" s="77"/>
      <c r="T13" s="77"/>
      <c r="U13" s="75" t="str">
        <f>IF(tblTrainingLog357[[#This Row],[Exception to Policy (ETP) request &amp; consent for use of Restrictive Procedures]],tblTrainingLog357[[#This Row],[Exception to Policy (ETP) request &amp; consent for use of Restrictive Procedures]]+'Plan List'!F$17,"")</f>
        <v/>
      </c>
      <c r="V13" s="77"/>
      <c r="W13" s="75" t="str">
        <f>IF(tblTrainingLog357[[#This Row],[Data monitoring for PBSP WITHOUT Restrictive Procedures ]],tblTrainingLog357[[#This Row],[Data monitoring for PBSP WITHOUT Restrictive Procedures ]]+'Plan List'!F$16,"")</f>
        <v/>
      </c>
      <c r="X13" s="77"/>
      <c r="Y13" s="75" t="str">
        <f>IF(tblTrainingLog357[[#This Row],[Data monitoring for PBSP when Restrictive Procedures in place]],tblTrainingLog357[[#This Row],[Data monitoring for PBSP when Restrictive Procedures in place]]+'Plan List'!F$15,"")</f>
        <v/>
      </c>
      <c r="Z13" s="77"/>
      <c r="AA13" s="78"/>
      <c r="AB13" s="78"/>
      <c r="AC13" s="78"/>
      <c r="AD13" s="75" t="str">
        <f>IF(tblTrainingLog357[[#This Row],[Nurse Delegation 90 day review documentation]],tblTrainingLog357[[#This Row],[Nurse Delegation 90 day review documentation]]+'Plan List'!F$22,"")</f>
        <v/>
      </c>
      <c r="AE13" s="75"/>
      <c r="AF13" s="75"/>
      <c r="AG13" s="75"/>
    </row>
    <row r="14" spans="1:34" ht="33.950000000000003" customHeight="1" x14ac:dyDescent="0.3">
      <c r="C14" s="101"/>
      <c r="D14" s="90"/>
      <c r="E14" s="90"/>
      <c r="F14" s="74"/>
      <c r="G14" s="75" t="str">
        <f>IF(tblTrainingLog357[[#This Row],[PCSP (formerly known as ISP)]],tblTrainingLog357[[#This Row],[PCSP (formerly known as ISP)]]+'Plan List'!D$7,"")</f>
        <v/>
      </c>
      <c r="H14" s="76"/>
      <c r="I14" s="75" t="str">
        <f>IF(tblTrainingLog357[[#This Row],[IFP - Indivdual Financial Plan]],tblTrainingLog357[[#This Row],[IFP - Indivdual Financial Plan]]+'Plan List'!F$8,"")</f>
        <v/>
      </c>
      <c r="J14" s="76"/>
      <c r="K14" s="76"/>
      <c r="L14" s="76"/>
      <c r="M14" s="76"/>
      <c r="N14" s="76"/>
      <c r="O14" s="75" t="str">
        <f>IF(tblTrainingLog357[[#This Row],[Medical Device with known safety risk]],tblTrainingLog357[[#This Row],[Medical Device with known safety risk]]+'Plan List'!F$31,"")</f>
        <v/>
      </c>
      <c r="P14" s="77"/>
      <c r="Q14" s="77"/>
      <c r="R14" s="75" t="str">
        <f>IF(tblTrainingLog357[[#This Row],[PBSP - Postitve Behavior Support Plan]],tblTrainingLog357[[#This Row],[PBSP - Postitve Behavior Support Plan]]+'Plan List'!F$13,"")</f>
        <v/>
      </c>
      <c r="S14" s="77"/>
      <c r="T14" s="77"/>
      <c r="U14" s="75" t="str">
        <f>IF(tblTrainingLog357[[#This Row],[Exception to Policy (ETP) request &amp; consent for use of Restrictive Procedures]],tblTrainingLog357[[#This Row],[Exception to Policy (ETP) request &amp; consent for use of Restrictive Procedures]]+'Plan List'!F$17,"")</f>
        <v/>
      </c>
      <c r="V14" s="77"/>
      <c r="W14" s="75" t="str">
        <f>IF(tblTrainingLog357[[#This Row],[Data monitoring for PBSP WITHOUT Restrictive Procedures ]],tblTrainingLog357[[#This Row],[Data monitoring for PBSP WITHOUT Restrictive Procedures ]]+'Plan List'!F$16,"")</f>
        <v/>
      </c>
      <c r="X14" s="77"/>
      <c r="Y14" s="75" t="str">
        <f>IF(tblTrainingLog357[[#This Row],[Data monitoring for PBSP when Restrictive Procedures in place]],tblTrainingLog357[[#This Row],[Data monitoring for PBSP when Restrictive Procedures in place]]+'Plan List'!F$15,"")</f>
        <v/>
      </c>
      <c r="Z14" s="77"/>
      <c r="AA14" s="78"/>
      <c r="AB14" s="78"/>
      <c r="AC14" s="78"/>
      <c r="AD14" s="75" t="str">
        <f>IF(tblTrainingLog357[[#This Row],[Nurse Delegation 90 day review documentation]],tblTrainingLog357[[#This Row],[Nurse Delegation 90 day review documentation]]+'Plan List'!F$22,"")</f>
        <v/>
      </c>
      <c r="AE14" s="75"/>
      <c r="AF14" s="75"/>
      <c r="AG14" s="75"/>
    </row>
    <row r="15" spans="1:34" ht="33.950000000000003" customHeight="1" x14ac:dyDescent="0.3">
      <c r="C15" s="101"/>
      <c r="D15" s="90"/>
      <c r="E15" s="90"/>
      <c r="F15" s="74"/>
      <c r="G15" s="75" t="str">
        <f>IF(tblTrainingLog357[[#This Row],[PCSP (formerly known as ISP)]],tblTrainingLog357[[#This Row],[PCSP (formerly known as ISP)]]+'Plan List'!D$7,"")</f>
        <v/>
      </c>
      <c r="H15" s="76"/>
      <c r="I15" s="75" t="str">
        <f>IF(tblTrainingLog357[[#This Row],[IFP - Indivdual Financial Plan]],tblTrainingLog357[[#This Row],[IFP - Indivdual Financial Plan]]+'Plan List'!F$8,"")</f>
        <v/>
      </c>
      <c r="J15" s="76"/>
      <c r="K15" s="76"/>
      <c r="L15" s="76"/>
      <c r="M15" s="76"/>
      <c r="N15" s="76"/>
      <c r="O15" s="75" t="str">
        <f>IF(tblTrainingLog357[[#This Row],[Medical Device with known safety risk]],tblTrainingLog357[[#This Row],[Medical Device with known safety risk]]+'Plan List'!F$31,"")</f>
        <v/>
      </c>
      <c r="P15" s="77"/>
      <c r="Q15" s="77"/>
      <c r="R15" s="75" t="str">
        <f>IF(tblTrainingLog357[[#This Row],[PBSP - Postitve Behavior Support Plan]],tblTrainingLog357[[#This Row],[PBSP - Postitve Behavior Support Plan]]+'Plan List'!F$13,"")</f>
        <v/>
      </c>
      <c r="S15" s="77"/>
      <c r="T15" s="77"/>
      <c r="U15" s="75" t="str">
        <f>IF(tblTrainingLog357[[#This Row],[Exception to Policy (ETP) request &amp; consent for use of Restrictive Procedures]],tblTrainingLog357[[#This Row],[Exception to Policy (ETP) request &amp; consent for use of Restrictive Procedures]]+'Plan List'!F$17,"")</f>
        <v/>
      </c>
      <c r="V15" s="77"/>
      <c r="W15" s="75" t="str">
        <f>IF(tblTrainingLog357[[#This Row],[Data monitoring for PBSP WITHOUT Restrictive Procedures ]],tblTrainingLog357[[#This Row],[Data monitoring for PBSP WITHOUT Restrictive Procedures ]]+'Plan List'!F$16,"")</f>
        <v/>
      </c>
      <c r="X15" s="77"/>
      <c r="Y15" s="75" t="str">
        <f>IF(tblTrainingLog357[[#This Row],[Data monitoring for PBSP when Restrictive Procedures in place]],tblTrainingLog357[[#This Row],[Data monitoring for PBSP when Restrictive Procedures in place]]+'Plan List'!F$15,"")</f>
        <v/>
      </c>
      <c r="Z15" s="77"/>
      <c r="AA15" s="78"/>
      <c r="AB15" s="78"/>
      <c r="AC15" s="78"/>
      <c r="AD15" s="75" t="str">
        <f>IF(tblTrainingLog357[[#This Row],[Nurse Delegation 90 day review documentation]],tblTrainingLog357[[#This Row],[Nurse Delegation 90 day review documentation]]+'Plan List'!F$22,"")</f>
        <v/>
      </c>
      <c r="AE15" s="75"/>
      <c r="AF15" s="75"/>
      <c r="AG15" s="75"/>
    </row>
    <row r="16" spans="1:34" ht="33.950000000000003" customHeight="1" x14ac:dyDescent="0.3">
      <c r="C16" s="101"/>
      <c r="D16" s="90"/>
      <c r="E16" s="90"/>
      <c r="F16" s="74"/>
      <c r="G16" s="75" t="str">
        <f>IF(tblTrainingLog357[[#This Row],[PCSP (formerly known as ISP)]],tblTrainingLog357[[#This Row],[PCSP (formerly known as ISP)]]+'Plan List'!D$7,"")</f>
        <v/>
      </c>
      <c r="H16" s="76"/>
      <c r="I16" s="75" t="str">
        <f>IF(tblTrainingLog357[[#This Row],[IFP - Indivdual Financial Plan]],tblTrainingLog357[[#This Row],[IFP - Indivdual Financial Plan]]+'Plan List'!F$8,"")</f>
        <v/>
      </c>
      <c r="J16" s="76"/>
      <c r="K16" s="76"/>
      <c r="L16" s="76"/>
      <c r="M16" s="76"/>
      <c r="N16" s="76"/>
      <c r="O16" s="75" t="str">
        <f>IF(tblTrainingLog357[[#This Row],[Medical Device with known safety risk]],tblTrainingLog357[[#This Row],[Medical Device with known safety risk]]+'Plan List'!F$31,"")</f>
        <v/>
      </c>
      <c r="P16" s="77"/>
      <c r="Q16" s="77"/>
      <c r="R16" s="75" t="str">
        <f>IF(tblTrainingLog357[[#This Row],[PBSP - Postitve Behavior Support Plan]],tblTrainingLog357[[#This Row],[PBSP - Postitve Behavior Support Plan]]+'Plan List'!F$13,"")</f>
        <v/>
      </c>
      <c r="S16" s="77"/>
      <c r="T16" s="77"/>
      <c r="U16" s="75" t="str">
        <f>IF(tblTrainingLog357[[#This Row],[Exception to Policy (ETP) request &amp; consent for use of Restrictive Procedures]],tblTrainingLog357[[#This Row],[Exception to Policy (ETP) request &amp; consent for use of Restrictive Procedures]]+'Plan List'!F$17,"")</f>
        <v/>
      </c>
      <c r="V16" s="77"/>
      <c r="W16" s="75" t="str">
        <f>IF(tblTrainingLog357[[#This Row],[Data monitoring for PBSP WITHOUT Restrictive Procedures ]],tblTrainingLog357[[#This Row],[Data monitoring for PBSP WITHOUT Restrictive Procedures ]]+'Plan List'!F$16,"")</f>
        <v/>
      </c>
      <c r="X16" s="77"/>
      <c r="Y16" s="75" t="str">
        <f>IF(tblTrainingLog357[[#This Row],[Data monitoring for PBSP when Restrictive Procedures in place]],tblTrainingLog357[[#This Row],[Data monitoring for PBSP when Restrictive Procedures in place]]+'Plan List'!F$15,"")</f>
        <v/>
      </c>
      <c r="Z16" s="77"/>
      <c r="AA16" s="78"/>
      <c r="AB16" s="78"/>
      <c r="AC16" s="78"/>
      <c r="AD16" s="75" t="str">
        <f>IF(tblTrainingLog357[[#This Row],[Nurse Delegation 90 day review documentation]],tblTrainingLog357[[#This Row],[Nurse Delegation 90 day review documentation]]+'Plan List'!F$22,"")</f>
        <v/>
      </c>
      <c r="AE16" s="75"/>
      <c r="AF16" s="75"/>
      <c r="AG16" s="75"/>
    </row>
    <row r="17" spans="3:33" ht="33.950000000000003" customHeight="1" x14ac:dyDescent="0.3">
      <c r="C17" s="101"/>
      <c r="D17" s="90"/>
      <c r="E17" s="90"/>
      <c r="F17" s="74"/>
      <c r="G17" s="75" t="str">
        <f>IF(tblTrainingLog357[[#This Row],[PCSP (formerly known as ISP)]],tblTrainingLog357[[#This Row],[PCSP (formerly known as ISP)]]+'Plan List'!D$7,"")</f>
        <v/>
      </c>
      <c r="H17" s="76"/>
      <c r="I17" s="75" t="str">
        <f>IF(tblTrainingLog357[[#This Row],[IFP - Indivdual Financial Plan]],tblTrainingLog357[[#This Row],[IFP - Indivdual Financial Plan]]+'Plan List'!F$8,"")</f>
        <v/>
      </c>
      <c r="J17" s="76"/>
      <c r="K17" s="76"/>
      <c r="L17" s="76"/>
      <c r="M17" s="76"/>
      <c r="N17" s="76"/>
      <c r="O17" s="75" t="str">
        <f>IF(tblTrainingLog357[[#This Row],[Medical Device with known safety risk]],tblTrainingLog357[[#This Row],[Medical Device with known safety risk]]+'Plan List'!F$31,"")</f>
        <v/>
      </c>
      <c r="P17" s="77"/>
      <c r="Q17" s="77"/>
      <c r="R17" s="75" t="str">
        <f>IF(tblTrainingLog357[[#This Row],[PBSP - Postitve Behavior Support Plan]],tblTrainingLog357[[#This Row],[PBSP - Postitve Behavior Support Plan]]+'Plan List'!F$13,"")</f>
        <v/>
      </c>
      <c r="S17" s="77"/>
      <c r="T17" s="77"/>
      <c r="U17" s="75" t="str">
        <f>IF(tblTrainingLog357[[#This Row],[Exception to Policy (ETP) request &amp; consent for use of Restrictive Procedures]],tblTrainingLog357[[#This Row],[Exception to Policy (ETP) request &amp; consent for use of Restrictive Procedures]]+'Plan List'!F$17,"")</f>
        <v/>
      </c>
      <c r="V17" s="77"/>
      <c r="W17" s="75" t="str">
        <f>IF(tblTrainingLog357[[#This Row],[Data monitoring for PBSP WITHOUT Restrictive Procedures ]],tblTrainingLog357[[#This Row],[Data monitoring for PBSP WITHOUT Restrictive Procedures ]]+'Plan List'!F$16,"")</f>
        <v/>
      </c>
      <c r="X17" s="77"/>
      <c r="Y17" s="75" t="str">
        <f>IF(tblTrainingLog357[[#This Row],[Data monitoring for PBSP when Restrictive Procedures in place]],tblTrainingLog357[[#This Row],[Data monitoring for PBSP when Restrictive Procedures in place]]+'Plan List'!F$15,"")</f>
        <v/>
      </c>
      <c r="Z17" s="77"/>
      <c r="AA17" s="78"/>
      <c r="AB17" s="78"/>
      <c r="AC17" s="78"/>
      <c r="AD17" s="75" t="str">
        <f>IF(tblTrainingLog357[[#This Row],[Nurse Delegation 90 day review documentation]],tblTrainingLog357[[#This Row],[Nurse Delegation 90 day review documentation]]+'Plan List'!F$22,"")</f>
        <v/>
      </c>
      <c r="AE17" s="75"/>
      <c r="AF17" s="75"/>
      <c r="AG17" s="75"/>
    </row>
    <row r="18" spans="3:33" ht="33.950000000000003" customHeight="1" x14ac:dyDescent="0.3">
      <c r="C18" s="101"/>
      <c r="D18" s="90"/>
      <c r="E18" s="90"/>
      <c r="F18" s="74"/>
      <c r="G18" s="75" t="str">
        <f>IF(tblTrainingLog357[[#This Row],[PCSP (formerly known as ISP)]],tblTrainingLog357[[#This Row],[PCSP (formerly known as ISP)]]+'Plan List'!D$7,"")</f>
        <v/>
      </c>
      <c r="H18" s="76"/>
      <c r="I18" s="75" t="str">
        <f>IF(tblTrainingLog357[[#This Row],[IFP - Indivdual Financial Plan]],tblTrainingLog357[[#This Row],[IFP - Indivdual Financial Plan]]+'Plan List'!F$8,"")</f>
        <v/>
      </c>
      <c r="J18" s="76"/>
      <c r="K18" s="76"/>
      <c r="L18" s="76"/>
      <c r="M18" s="76"/>
      <c r="N18" s="76"/>
      <c r="O18" s="75" t="str">
        <f>IF(tblTrainingLog357[[#This Row],[Medical Device with known safety risk]],tblTrainingLog357[[#This Row],[Medical Device with known safety risk]]+'Plan List'!F$31,"")</f>
        <v/>
      </c>
      <c r="P18" s="77"/>
      <c r="Q18" s="77"/>
      <c r="R18" s="75" t="str">
        <f>IF(tblTrainingLog357[[#This Row],[PBSP - Postitve Behavior Support Plan]],tblTrainingLog357[[#This Row],[PBSP - Postitve Behavior Support Plan]]+'Plan List'!F$13,"")</f>
        <v/>
      </c>
      <c r="S18" s="77"/>
      <c r="T18" s="77"/>
      <c r="U18" s="75" t="str">
        <f>IF(tblTrainingLog357[[#This Row],[Exception to Policy (ETP) request &amp; consent for use of Restrictive Procedures]],tblTrainingLog357[[#This Row],[Exception to Policy (ETP) request &amp; consent for use of Restrictive Procedures]]+'Plan List'!F$17,"")</f>
        <v/>
      </c>
      <c r="V18" s="77"/>
      <c r="W18" s="75" t="str">
        <f>IF(tblTrainingLog357[[#This Row],[Data monitoring for PBSP WITHOUT Restrictive Procedures ]],tblTrainingLog357[[#This Row],[Data monitoring for PBSP WITHOUT Restrictive Procedures ]]+'Plan List'!F$16,"")</f>
        <v/>
      </c>
      <c r="X18" s="77"/>
      <c r="Y18" s="75" t="str">
        <f>IF(tblTrainingLog357[[#This Row],[Data monitoring for PBSP when Restrictive Procedures in place]],tblTrainingLog357[[#This Row],[Data monitoring for PBSP when Restrictive Procedures in place]]+'Plan List'!F$15,"")</f>
        <v/>
      </c>
      <c r="Z18" s="77"/>
      <c r="AA18" s="78"/>
      <c r="AB18" s="78"/>
      <c r="AC18" s="78"/>
      <c r="AD18" s="75" t="str">
        <f>IF(tblTrainingLog357[[#This Row],[Nurse Delegation 90 day review documentation]],tblTrainingLog357[[#This Row],[Nurse Delegation 90 day review documentation]]+'Plan List'!F$22,"")</f>
        <v/>
      </c>
      <c r="AE18" s="75"/>
      <c r="AF18" s="75"/>
      <c r="AG18" s="75"/>
    </row>
    <row r="19" spans="3:33" ht="33.950000000000003" customHeight="1" x14ac:dyDescent="0.3">
      <c r="C19" s="101"/>
      <c r="D19" s="90"/>
      <c r="E19" s="90"/>
      <c r="F19" s="74"/>
      <c r="G19" s="75" t="str">
        <f>IF(tblTrainingLog357[[#This Row],[PCSP (formerly known as ISP)]],tblTrainingLog357[[#This Row],[PCSP (formerly known as ISP)]]+'Plan List'!D$7,"")</f>
        <v/>
      </c>
      <c r="H19" s="76"/>
      <c r="I19" s="75" t="str">
        <f>IF(tblTrainingLog357[[#This Row],[IFP - Indivdual Financial Plan]],tblTrainingLog357[[#This Row],[IFP - Indivdual Financial Plan]]+'Plan List'!F$8,"")</f>
        <v/>
      </c>
      <c r="J19" s="76"/>
      <c r="K19" s="76"/>
      <c r="L19" s="76"/>
      <c r="M19" s="76"/>
      <c r="N19" s="76"/>
      <c r="O19" s="75" t="str">
        <f>IF(tblTrainingLog357[[#This Row],[Medical Device with known safety risk]],tblTrainingLog357[[#This Row],[Medical Device with known safety risk]]+'Plan List'!F$31,"")</f>
        <v/>
      </c>
      <c r="P19" s="77"/>
      <c r="Q19" s="77"/>
      <c r="R19" s="75" t="str">
        <f>IF(tblTrainingLog357[[#This Row],[PBSP - Postitve Behavior Support Plan]],tblTrainingLog357[[#This Row],[PBSP - Postitve Behavior Support Plan]]+'Plan List'!F$13,"")</f>
        <v/>
      </c>
      <c r="S19" s="77"/>
      <c r="T19" s="77"/>
      <c r="U19" s="75" t="str">
        <f>IF(tblTrainingLog357[[#This Row],[Exception to Policy (ETP) request &amp; consent for use of Restrictive Procedures]],tblTrainingLog357[[#This Row],[Exception to Policy (ETP) request &amp; consent for use of Restrictive Procedures]]+'Plan List'!F$17,"")</f>
        <v/>
      </c>
      <c r="V19" s="77"/>
      <c r="W19" s="75" t="str">
        <f>IF(tblTrainingLog357[[#This Row],[Data monitoring for PBSP WITHOUT Restrictive Procedures ]],tblTrainingLog357[[#This Row],[Data monitoring for PBSP WITHOUT Restrictive Procedures ]]+'Plan List'!F$16,"")</f>
        <v/>
      </c>
      <c r="X19" s="77"/>
      <c r="Y19" s="75" t="str">
        <f>IF(tblTrainingLog357[[#This Row],[Data monitoring for PBSP when Restrictive Procedures in place]],tblTrainingLog357[[#This Row],[Data monitoring for PBSP when Restrictive Procedures in place]]+'Plan List'!F$15,"")</f>
        <v/>
      </c>
      <c r="Z19" s="77"/>
      <c r="AA19" s="78"/>
      <c r="AB19" s="78"/>
      <c r="AC19" s="78"/>
      <c r="AD19" s="75" t="str">
        <f>IF(tblTrainingLog357[[#This Row],[Nurse Delegation 90 day review documentation]],tblTrainingLog357[[#This Row],[Nurse Delegation 90 day review documentation]]+'Plan List'!F$22,"")</f>
        <v/>
      </c>
      <c r="AE19" s="75"/>
      <c r="AF19" s="75"/>
      <c r="AG19" s="75"/>
    </row>
    <row r="20" spans="3:33" ht="33.950000000000003" customHeight="1" x14ac:dyDescent="0.3">
      <c r="C20" s="101"/>
      <c r="D20" s="90"/>
      <c r="E20" s="90"/>
      <c r="F20" s="74"/>
      <c r="G20" s="75" t="str">
        <f>IF(tblTrainingLog357[[#This Row],[PCSP (formerly known as ISP)]],tblTrainingLog357[[#This Row],[PCSP (formerly known as ISP)]]+'Plan List'!D$7,"")</f>
        <v/>
      </c>
      <c r="H20" s="76"/>
      <c r="I20" s="75" t="str">
        <f>IF(tblTrainingLog357[[#This Row],[IFP - Indivdual Financial Plan]],tblTrainingLog357[[#This Row],[IFP - Indivdual Financial Plan]]+'Plan List'!F$8,"")</f>
        <v/>
      </c>
      <c r="J20" s="76"/>
      <c r="K20" s="76"/>
      <c r="L20" s="76"/>
      <c r="M20" s="76"/>
      <c r="N20" s="76"/>
      <c r="O20" s="75" t="str">
        <f>IF(tblTrainingLog357[[#This Row],[Medical Device with known safety risk]],tblTrainingLog357[[#This Row],[Medical Device with known safety risk]]+'Plan List'!F$31,"")</f>
        <v/>
      </c>
      <c r="P20" s="77"/>
      <c r="Q20" s="77"/>
      <c r="R20" s="75" t="str">
        <f>IF(tblTrainingLog357[[#This Row],[PBSP - Postitve Behavior Support Plan]],tblTrainingLog357[[#This Row],[PBSP - Postitve Behavior Support Plan]]+'Plan List'!F$13,"")</f>
        <v/>
      </c>
      <c r="S20" s="77"/>
      <c r="T20" s="77"/>
      <c r="U20" s="75" t="str">
        <f>IF(tblTrainingLog357[[#This Row],[Exception to Policy (ETP) request &amp; consent for use of Restrictive Procedures]],tblTrainingLog357[[#This Row],[Exception to Policy (ETP) request &amp; consent for use of Restrictive Procedures]]+'Plan List'!F$17,"")</f>
        <v/>
      </c>
      <c r="V20" s="77"/>
      <c r="W20" s="75" t="str">
        <f>IF(tblTrainingLog357[[#This Row],[Data monitoring for PBSP WITHOUT Restrictive Procedures ]],tblTrainingLog357[[#This Row],[Data monitoring for PBSP WITHOUT Restrictive Procedures ]]+'Plan List'!F$16,"")</f>
        <v/>
      </c>
      <c r="X20" s="77"/>
      <c r="Y20" s="75" t="str">
        <f>IF(tblTrainingLog357[[#This Row],[Data monitoring for PBSP when Restrictive Procedures in place]],tblTrainingLog357[[#This Row],[Data monitoring for PBSP when Restrictive Procedures in place]]+'Plan List'!F$15,"")</f>
        <v/>
      </c>
      <c r="Z20" s="77"/>
      <c r="AA20" s="78"/>
      <c r="AB20" s="78"/>
      <c r="AC20" s="78"/>
      <c r="AD20" s="75" t="str">
        <f>IF(tblTrainingLog357[[#This Row],[Nurse Delegation 90 day review documentation]],tblTrainingLog357[[#This Row],[Nurse Delegation 90 day review documentation]]+'Plan List'!F$22,"")</f>
        <v/>
      </c>
      <c r="AE20" s="75"/>
      <c r="AF20" s="75"/>
      <c r="AG20" s="75"/>
    </row>
    <row r="21" spans="3:33" ht="33.950000000000003" customHeight="1" x14ac:dyDescent="0.3">
      <c r="C21" s="101"/>
      <c r="D21" s="90"/>
      <c r="E21" s="90"/>
      <c r="F21" s="74"/>
      <c r="G21" s="75" t="str">
        <f>IF(tblTrainingLog357[[#This Row],[PCSP (formerly known as ISP)]],tblTrainingLog357[[#This Row],[PCSP (formerly known as ISP)]]+'Plan List'!D$7,"")</f>
        <v/>
      </c>
      <c r="H21" s="81"/>
      <c r="I21" s="75" t="str">
        <f>IF(tblTrainingLog357[[#This Row],[IFP - Indivdual Financial Plan]],tblTrainingLog357[[#This Row],[IFP - Indivdual Financial Plan]]+'Plan List'!F$8,"")</f>
        <v/>
      </c>
      <c r="J21" s="76"/>
      <c r="K21" s="81"/>
      <c r="L21" s="81"/>
      <c r="M21" s="81"/>
      <c r="N21" s="81"/>
      <c r="O21" s="82" t="str">
        <f>IF(tblTrainingLog357[[#This Row],[Medical Device with known safety risk]],tblTrainingLog357[[#This Row],[Medical Device with known safety risk]]+'Plan List'!F$31,"")</f>
        <v/>
      </c>
      <c r="P21" s="83"/>
      <c r="Q21" s="83"/>
      <c r="R21" s="82" t="str">
        <f>IF(tblTrainingLog357[[#This Row],[PBSP - Postitve Behavior Support Plan]],tblTrainingLog357[[#This Row],[PBSP - Postitve Behavior Support Plan]]+'Plan List'!F$13,"")</f>
        <v/>
      </c>
      <c r="S21" s="83"/>
      <c r="T21" s="83"/>
      <c r="U21" s="82" t="str">
        <f>IF(tblTrainingLog357[[#This Row],[Exception to Policy (ETP) request &amp; consent for use of Restrictive Procedures]],tblTrainingLog357[[#This Row],[Exception to Policy (ETP) request &amp; consent for use of Restrictive Procedures]]+'Plan List'!F$17,"")</f>
        <v/>
      </c>
      <c r="V21" s="83"/>
      <c r="W21" s="82" t="str">
        <f>IF(tblTrainingLog357[[#This Row],[Data monitoring for PBSP WITHOUT Restrictive Procedures ]],tblTrainingLog357[[#This Row],[Data monitoring for PBSP WITHOUT Restrictive Procedures ]]+'Plan List'!F$16,"")</f>
        <v/>
      </c>
      <c r="X21" s="83"/>
      <c r="Y21" s="82" t="str">
        <f>IF(tblTrainingLog357[[#This Row],[Data monitoring for PBSP when Restrictive Procedures in place]],tblTrainingLog357[[#This Row],[Data monitoring for PBSP when Restrictive Procedures in place]]+'Plan List'!F$15,"")</f>
        <v/>
      </c>
      <c r="Z21" s="83"/>
      <c r="AA21" s="84"/>
      <c r="AB21" s="84"/>
      <c r="AC21" s="84"/>
      <c r="AD21" s="82" t="str">
        <f>IF(tblTrainingLog357[[#This Row],[Nurse Delegation 90 day review documentation]],tblTrainingLog357[[#This Row],[Nurse Delegation 90 day review documentation]]+'Plan List'!F$22,"")</f>
        <v/>
      </c>
      <c r="AE21" s="82"/>
      <c r="AF21" s="82"/>
      <c r="AG21" s="82"/>
    </row>
    <row r="22" spans="3:33" ht="33.950000000000003" customHeight="1" x14ac:dyDescent="0.3">
      <c r="C22" s="101"/>
      <c r="D22" s="90"/>
      <c r="E22" s="90"/>
      <c r="F22" s="74"/>
      <c r="G22" s="75" t="str">
        <f>IF(tblTrainingLog357[[#This Row],[PCSP (formerly known as ISP)]],tblTrainingLog357[[#This Row],[PCSP (formerly known as ISP)]]+'Plan List'!D$7,"")</f>
        <v/>
      </c>
      <c r="H22" s="81"/>
      <c r="I22" s="75" t="str">
        <f>IF(tblTrainingLog357[[#This Row],[IFP - Indivdual Financial Plan]],tblTrainingLog357[[#This Row],[IFP - Indivdual Financial Plan]]+'Plan List'!F$8,"")</f>
        <v/>
      </c>
      <c r="J22" s="76"/>
      <c r="K22" s="81"/>
      <c r="L22" s="81"/>
      <c r="M22" s="81"/>
      <c r="N22" s="81"/>
      <c r="O22" s="82" t="str">
        <f>IF(tblTrainingLog357[[#This Row],[Medical Device with known safety risk]],tblTrainingLog357[[#This Row],[Medical Device with known safety risk]]+'Plan List'!F$31,"")</f>
        <v/>
      </c>
      <c r="P22" s="83"/>
      <c r="Q22" s="83"/>
      <c r="R22" s="82" t="str">
        <f>IF(tblTrainingLog357[[#This Row],[PBSP - Postitve Behavior Support Plan]],tblTrainingLog357[[#This Row],[PBSP - Postitve Behavior Support Plan]]+'Plan List'!F$13,"")</f>
        <v/>
      </c>
      <c r="S22" s="83"/>
      <c r="T22" s="83"/>
      <c r="U22" s="82" t="str">
        <f>IF(tblTrainingLog357[[#This Row],[Exception to Policy (ETP) request &amp; consent for use of Restrictive Procedures]],tblTrainingLog357[[#This Row],[Exception to Policy (ETP) request &amp; consent for use of Restrictive Procedures]]+'Plan List'!F$17,"")</f>
        <v/>
      </c>
      <c r="V22" s="83"/>
      <c r="W22" s="82" t="str">
        <f>IF(tblTrainingLog357[[#This Row],[Data monitoring for PBSP WITHOUT Restrictive Procedures ]],tblTrainingLog357[[#This Row],[Data monitoring for PBSP WITHOUT Restrictive Procedures ]]+'Plan List'!F$16,"")</f>
        <v/>
      </c>
      <c r="X22" s="83"/>
      <c r="Y22" s="82" t="str">
        <f>IF(tblTrainingLog357[[#This Row],[Data monitoring for PBSP when Restrictive Procedures in place]],tblTrainingLog357[[#This Row],[Data monitoring for PBSP when Restrictive Procedures in place]]+'Plan List'!F$15,"")</f>
        <v/>
      </c>
      <c r="Z22" s="83"/>
      <c r="AA22" s="84"/>
      <c r="AB22" s="84"/>
      <c r="AC22" s="84"/>
      <c r="AD22" s="82" t="str">
        <f>IF(tblTrainingLog357[[#This Row],[Nurse Delegation 90 day review documentation]],tblTrainingLog357[[#This Row],[Nurse Delegation 90 day review documentation]]+'Plan List'!F$22,"")</f>
        <v/>
      </c>
      <c r="AE22" s="82"/>
      <c r="AF22" s="82"/>
      <c r="AG22" s="82"/>
    </row>
    <row r="23" spans="3:33" ht="33.950000000000003" customHeight="1" x14ac:dyDescent="0.3">
      <c r="C23" s="101"/>
      <c r="D23" s="90"/>
      <c r="E23" s="90"/>
      <c r="F23" s="74"/>
      <c r="G23" s="75" t="str">
        <f>IF(tblTrainingLog357[[#This Row],[PCSP (formerly known as ISP)]],tblTrainingLog357[[#This Row],[PCSP (formerly known as ISP)]]+'Plan List'!D$7,"")</f>
        <v/>
      </c>
      <c r="H23" s="81"/>
      <c r="I23" s="75" t="str">
        <f>IF(tblTrainingLog357[[#This Row],[IFP - Indivdual Financial Plan]],tblTrainingLog357[[#This Row],[IFP - Indivdual Financial Plan]]+'Plan List'!F$8,"")</f>
        <v/>
      </c>
      <c r="J23" s="76"/>
      <c r="K23" s="81"/>
      <c r="L23" s="81"/>
      <c r="M23" s="81"/>
      <c r="N23" s="81"/>
      <c r="O23" s="82" t="str">
        <f>IF(tblTrainingLog357[[#This Row],[Medical Device with known safety risk]],tblTrainingLog357[[#This Row],[Medical Device with known safety risk]]+'Plan List'!F$31,"")</f>
        <v/>
      </c>
      <c r="P23" s="83"/>
      <c r="Q23" s="83"/>
      <c r="R23" s="82" t="str">
        <f>IF(tblTrainingLog357[[#This Row],[PBSP - Postitve Behavior Support Plan]],tblTrainingLog357[[#This Row],[PBSP - Postitve Behavior Support Plan]]+'Plan List'!F$13,"")</f>
        <v/>
      </c>
      <c r="S23" s="83"/>
      <c r="T23" s="83"/>
      <c r="U23" s="82" t="str">
        <f>IF(tblTrainingLog357[[#This Row],[Exception to Policy (ETP) request &amp; consent for use of Restrictive Procedures]],tblTrainingLog357[[#This Row],[Exception to Policy (ETP) request &amp; consent for use of Restrictive Procedures]]+'Plan List'!F$17,"")</f>
        <v/>
      </c>
      <c r="V23" s="83"/>
      <c r="W23" s="82" t="str">
        <f>IF(tblTrainingLog357[[#This Row],[Data monitoring for PBSP WITHOUT Restrictive Procedures ]],tblTrainingLog357[[#This Row],[Data monitoring for PBSP WITHOUT Restrictive Procedures ]]+'Plan List'!F$16,"")</f>
        <v/>
      </c>
      <c r="X23" s="83"/>
      <c r="Y23" s="82" t="str">
        <f>IF(tblTrainingLog357[[#This Row],[Data monitoring for PBSP when Restrictive Procedures in place]],tblTrainingLog357[[#This Row],[Data monitoring for PBSP when Restrictive Procedures in place]]+'Plan List'!F$15,"")</f>
        <v/>
      </c>
      <c r="Z23" s="83"/>
      <c r="AA23" s="84"/>
      <c r="AB23" s="84"/>
      <c r="AC23" s="84"/>
      <c r="AD23" s="82" t="str">
        <f>IF(tblTrainingLog357[[#This Row],[Nurse Delegation 90 day review documentation]],tblTrainingLog357[[#This Row],[Nurse Delegation 90 day review documentation]]+'Plan List'!F$22,"")</f>
        <v/>
      </c>
      <c r="AE23" s="82"/>
      <c r="AF23" s="82"/>
      <c r="AG23" s="82"/>
    </row>
    <row r="24" spans="3:33" ht="33.950000000000003" customHeight="1" x14ac:dyDescent="0.3">
      <c r="C24" s="101"/>
      <c r="D24" s="90"/>
      <c r="E24" s="90"/>
      <c r="F24" s="74"/>
      <c r="G24" s="75" t="str">
        <f>IF(tblTrainingLog357[[#This Row],[PCSP (formerly known as ISP)]],tblTrainingLog357[[#This Row],[PCSP (formerly known as ISP)]]+'Plan List'!D$7,"")</f>
        <v/>
      </c>
      <c r="H24" s="81"/>
      <c r="I24" s="75" t="str">
        <f>IF(tblTrainingLog357[[#This Row],[IFP - Indivdual Financial Plan]],tblTrainingLog357[[#This Row],[IFP - Indivdual Financial Plan]]+'Plan List'!F$8,"")</f>
        <v/>
      </c>
      <c r="J24" s="76"/>
      <c r="K24" s="81"/>
      <c r="L24" s="81"/>
      <c r="M24" s="81"/>
      <c r="N24" s="81"/>
      <c r="O24" s="82" t="str">
        <f>IF(tblTrainingLog357[[#This Row],[Medical Device with known safety risk]],tblTrainingLog357[[#This Row],[Medical Device with known safety risk]]+'Plan List'!F$31,"")</f>
        <v/>
      </c>
      <c r="P24" s="83"/>
      <c r="Q24" s="83"/>
      <c r="R24" s="82" t="str">
        <f>IF(tblTrainingLog357[[#This Row],[PBSP - Postitve Behavior Support Plan]],tblTrainingLog357[[#This Row],[PBSP - Postitve Behavior Support Plan]]+'Plan List'!F$13,"")</f>
        <v/>
      </c>
      <c r="S24" s="83"/>
      <c r="T24" s="83"/>
      <c r="U24" s="82" t="str">
        <f>IF(tblTrainingLog357[[#This Row],[Exception to Policy (ETP) request &amp; consent for use of Restrictive Procedures]],tblTrainingLog357[[#This Row],[Exception to Policy (ETP) request &amp; consent for use of Restrictive Procedures]]+'Plan List'!F$17,"")</f>
        <v/>
      </c>
      <c r="V24" s="83"/>
      <c r="W24" s="82" t="str">
        <f>IF(tblTrainingLog357[[#This Row],[Data monitoring for PBSP WITHOUT Restrictive Procedures ]],tblTrainingLog357[[#This Row],[Data monitoring for PBSP WITHOUT Restrictive Procedures ]]+'Plan List'!F$16,"")</f>
        <v/>
      </c>
      <c r="X24" s="83"/>
      <c r="Y24" s="82" t="str">
        <f>IF(tblTrainingLog357[[#This Row],[Data monitoring for PBSP when Restrictive Procedures in place]],tblTrainingLog357[[#This Row],[Data monitoring for PBSP when Restrictive Procedures in place]]+'Plan List'!F$15,"")</f>
        <v/>
      </c>
      <c r="Z24" s="83"/>
      <c r="AA24" s="84"/>
      <c r="AB24" s="84"/>
      <c r="AC24" s="84"/>
      <c r="AD24" s="82" t="str">
        <f>IF(tblTrainingLog357[[#This Row],[Nurse Delegation 90 day review documentation]],tblTrainingLog357[[#This Row],[Nurse Delegation 90 day review documentation]]+'Plan List'!F$22,"")</f>
        <v/>
      </c>
      <c r="AE24" s="82"/>
      <c r="AF24" s="82"/>
      <c r="AG24" s="82"/>
    </row>
    <row r="25" spans="3:33" ht="33.950000000000003" customHeight="1" x14ac:dyDescent="0.3">
      <c r="C25" s="101"/>
      <c r="D25" s="90"/>
      <c r="E25" s="90"/>
      <c r="F25" s="74"/>
      <c r="G25" s="75" t="str">
        <f>IF(tblTrainingLog357[[#This Row],[PCSP (formerly known as ISP)]],tblTrainingLog357[[#This Row],[PCSP (formerly known as ISP)]]+'Plan List'!D$7,"")</f>
        <v/>
      </c>
      <c r="H25" s="81"/>
      <c r="I25" s="75" t="str">
        <f>IF(tblTrainingLog357[[#This Row],[IFP - Indivdual Financial Plan]],tblTrainingLog357[[#This Row],[IFP - Indivdual Financial Plan]]+'Plan List'!F$8,"")</f>
        <v/>
      </c>
      <c r="J25" s="76"/>
      <c r="K25" s="81"/>
      <c r="L25" s="81"/>
      <c r="M25" s="81"/>
      <c r="N25" s="81"/>
      <c r="O25" s="82" t="str">
        <f>IF(tblTrainingLog357[[#This Row],[Medical Device with known safety risk]],tblTrainingLog357[[#This Row],[Medical Device with known safety risk]]+'Plan List'!F$31,"")</f>
        <v/>
      </c>
      <c r="P25" s="83"/>
      <c r="Q25" s="83"/>
      <c r="R25" s="82" t="str">
        <f>IF(tblTrainingLog357[[#This Row],[PBSP - Postitve Behavior Support Plan]],tblTrainingLog357[[#This Row],[PBSP - Postitve Behavior Support Plan]]+'Plan List'!F$13,"")</f>
        <v/>
      </c>
      <c r="S25" s="83"/>
      <c r="T25" s="83"/>
      <c r="U25" s="82" t="str">
        <f>IF(tblTrainingLog357[[#This Row],[Exception to Policy (ETP) request &amp; consent for use of Restrictive Procedures]],tblTrainingLog357[[#This Row],[Exception to Policy (ETP) request &amp; consent for use of Restrictive Procedures]]+'Plan List'!F$17,"")</f>
        <v/>
      </c>
      <c r="V25" s="83"/>
      <c r="W25" s="82" t="str">
        <f>IF(tblTrainingLog357[[#This Row],[Data monitoring for PBSP WITHOUT Restrictive Procedures ]],tblTrainingLog357[[#This Row],[Data monitoring for PBSP WITHOUT Restrictive Procedures ]]+'Plan List'!F$16,"")</f>
        <v/>
      </c>
      <c r="X25" s="83"/>
      <c r="Y25" s="82" t="str">
        <f>IF(tblTrainingLog357[[#This Row],[Data monitoring for PBSP when Restrictive Procedures in place]],tblTrainingLog357[[#This Row],[Data monitoring for PBSP when Restrictive Procedures in place]]+'Plan List'!F$15,"")</f>
        <v/>
      </c>
      <c r="Z25" s="83"/>
      <c r="AA25" s="84"/>
      <c r="AB25" s="84"/>
      <c r="AC25" s="84"/>
      <c r="AD25" s="82" t="str">
        <f>IF(tblTrainingLog357[[#This Row],[Nurse Delegation 90 day review documentation]],tblTrainingLog357[[#This Row],[Nurse Delegation 90 day review documentation]]+'Plan List'!F$22,"")</f>
        <v/>
      </c>
      <c r="AE25" s="82"/>
      <c r="AF25" s="82"/>
      <c r="AG25" s="82"/>
    </row>
    <row r="26" spans="3:33" ht="33.950000000000003" customHeight="1" x14ac:dyDescent="0.3">
      <c r="C26" s="101"/>
      <c r="D26" s="90"/>
      <c r="E26" s="90"/>
      <c r="F26" s="74"/>
      <c r="G26" s="75" t="str">
        <f>IF(tblTrainingLog357[[#This Row],[PCSP (formerly known as ISP)]],tblTrainingLog357[[#This Row],[PCSP (formerly known as ISP)]]+'Plan List'!D$7,"")</f>
        <v/>
      </c>
      <c r="H26" s="81"/>
      <c r="I26" s="75" t="str">
        <f>IF(tblTrainingLog357[[#This Row],[IFP - Indivdual Financial Plan]],tblTrainingLog357[[#This Row],[IFP - Indivdual Financial Plan]]+'Plan List'!F$8,"")</f>
        <v/>
      </c>
      <c r="J26" s="76"/>
      <c r="K26" s="81"/>
      <c r="L26" s="81"/>
      <c r="M26" s="81"/>
      <c r="N26" s="81"/>
      <c r="O26" s="82" t="str">
        <f>IF(tblTrainingLog357[[#This Row],[Medical Device with known safety risk]],tblTrainingLog357[[#This Row],[Medical Device with known safety risk]]+'Plan List'!F$31,"")</f>
        <v/>
      </c>
      <c r="P26" s="83"/>
      <c r="Q26" s="83"/>
      <c r="R26" s="82" t="str">
        <f>IF(tblTrainingLog357[[#This Row],[PBSP - Postitve Behavior Support Plan]],tblTrainingLog357[[#This Row],[PBSP - Postitve Behavior Support Plan]]+'Plan List'!F$13,"")</f>
        <v/>
      </c>
      <c r="S26" s="83"/>
      <c r="T26" s="83"/>
      <c r="U26" s="82" t="str">
        <f>IF(tblTrainingLog357[[#This Row],[Exception to Policy (ETP) request &amp; consent for use of Restrictive Procedures]],tblTrainingLog357[[#This Row],[Exception to Policy (ETP) request &amp; consent for use of Restrictive Procedures]]+'Plan List'!F$17,"")</f>
        <v/>
      </c>
      <c r="V26" s="83"/>
      <c r="W26" s="82" t="str">
        <f>IF(tblTrainingLog357[[#This Row],[Data monitoring for PBSP WITHOUT Restrictive Procedures ]],tblTrainingLog357[[#This Row],[Data monitoring for PBSP WITHOUT Restrictive Procedures ]]+'Plan List'!F$16,"")</f>
        <v/>
      </c>
      <c r="X26" s="83"/>
      <c r="Y26" s="82" t="str">
        <f>IF(tblTrainingLog357[[#This Row],[Data monitoring for PBSP when Restrictive Procedures in place]],tblTrainingLog357[[#This Row],[Data monitoring for PBSP when Restrictive Procedures in place]]+'Plan List'!F$15,"")</f>
        <v/>
      </c>
      <c r="Z26" s="83"/>
      <c r="AA26" s="84"/>
      <c r="AB26" s="84"/>
      <c r="AC26" s="84"/>
      <c r="AD26" s="82" t="str">
        <f>IF(tblTrainingLog357[[#This Row],[Nurse Delegation 90 day review documentation]],tblTrainingLog357[[#This Row],[Nurse Delegation 90 day review documentation]]+'Plan List'!F$22,"")</f>
        <v/>
      </c>
      <c r="AE26" s="82"/>
      <c r="AF26" s="82"/>
      <c r="AG26" s="82"/>
    </row>
    <row r="27" spans="3:33" ht="33.950000000000003" customHeight="1" x14ac:dyDescent="0.3">
      <c r="C27" s="101"/>
      <c r="D27" s="90"/>
      <c r="E27" s="90"/>
      <c r="F27" s="74"/>
      <c r="G27" s="75" t="str">
        <f>IF(tblTrainingLog357[[#This Row],[PCSP (formerly known as ISP)]],tblTrainingLog357[[#This Row],[PCSP (formerly known as ISP)]]+'Plan List'!D$7,"")</f>
        <v/>
      </c>
      <c r="H27" s="81"/>
      <c r="I27" s="75" t="str">
        <f>IF(tblTrainingLog357[[#This Row],[IFP - Indivdual Financial Plan]],tblTrainingLog357[[#This Row],[IFP - Indivdual Financial Plan]]+'Plan List'!F$8,"")</f>
        <v/>
      </c>
      <c r="J27" s="76"/>
      <c r="K27" s="81"/>
      <c r="L27" s="81"/>
      <c r="M27" s="81"/>
      <c r="N27" s="81"/>
      <c r="O27" s="82" t="str">
        <f>IF(tblTrainingLog357[[#This Row],[Medical Device with known safety risk]],tblTrainingLog357[[#This Row],[Medical Device with known safety risk]]+'Plan List'!F$31,"")</f>
        <v/>
      </c>
      <c r="P27" s="83"/>
      <c r="Q27" s="83"/>
      <c r="R27" s="82" t="str">
        <f>IF(tblTrainingLog357[[#This Row],[PBSP - Postitve Behavior Support Plan]],tblTrainingLog357[[#This Row],[PBSP - Postitve Behavior Support Plan]]+'Plan List'!F$13,"")</f>
        <v/>
      </c>
      <c r="S27" s="83"/>
      <c r="T27" s="83"/>
      <c r="U27" s="82" t="str">
        <f>IF(tblTrainingLog357[[#This Row],[Exception to Policy (ETP) request &amp; consent for use of Restrictive Procedures]],tblTrainingLog357[[#This Row],[Exception to Policy (ETP) request &amp; consent for use of Restrictive Procedures]]+'Plan List'!F$17,"")</f>
        <v/>
      </c>
      <c r="V27" s="83"/>
      <c r="W27" s="82" t="str">
        <f>IF(tblTrainingLog357[[#This Row],[Data monitoring for PBSP WITHOUT Restrictive Procedures ]],tblTrainingLog357[[#This Row],[Data monitoring for PBSP WITHOUT Restrictive Procedures ]]+'Plan List'!F$16,"")</f>
        <v/>
      </c>
      <c r="X27" s="83"/>
      <c r="Y27" s="82" t="str">
        <f>IF(tblTrainingLog357[[#This Row],[Data monitoring for PBSP when Restrictive Procedures in place]],tblTrainingLog357[[#This Row],[Data monitoring for PBSP when Restrictive Procedures in place]]+'Plan List'!F$15,"")</f>
        <v/>
      </c>
      <c r="Z27" s="83"/>
      <c r="AA27" s="84"/>
      <c r="AB27" s="84"/>
      <c r="AC27" s="84"/>
      <c r="AD27" s="82" t="str">
        <f>IF(tblTrainingLog357[[#This Row],[Nurse Delegation 90 day review documentation]],tblTrainingLog357[[#This Row],[Nurse Delegation 90 day review documentation]]+'Plan List'!F$22,"")</f>
        <v/>
      </c>
      <c r="AE27" s="82"/>
      <c r="AF27" s="82"/>
      <c r="AG27" s="82"/>
    </row>
    <row r="28" spans="3:33" ht="33.950000000000003" customHeight="1" x14ac:dyDescent="0.3">
      <c r="C28" s="101"/>
      <c r="D28" s="90"/>
      <c r="E28" s="90"/>
      <c r="F28" s="74"/>
      <c r="G28" s="75" t="str">
        <f>IF(tblTrainingLog357[[#This Row],[PCSP (formerly known as ISP)]],tblTrainingLog357[[#This Row],[PCSP (formerly known as ISP)]]+'Plan List'!D$7,"")</f>
        <v/>
      </c>
      <c r="H28" s="81"/>
      <c r="I28" s="75" t="str">
        <f>IF(tblTrainingLog357[[#This Row],[IFP - Indivdual Financial Plan]],tblTrainingLog357[[#This Row],[IFP - Indivdual Financial Plan]]+'Plan List'!F$8,"")</f>
        <v/>
      </c>
      <c r="J28" s="76"/>
      <c r="K28" s="81"/>
      <c r="L28" s="81"/>
      <c r="M28" s="81"/>
      <c r="N28" s="81"/>
      <c r="O28" s="82" t="str">
        <f>IF(tblTrainingLog357[[#This Row],[Medical Device with known safety risk]],tblTrainingLog357[[#This Row],[Medical Device with known safety risk]]+'Plan List'!F$31,"")</f>
        <v/>
      </c>
      <c r="P28" s="83"/>
      <c r="Q28" s="83"/>
      <c r="R28" s="82" t="str">
        <f>IF(tblTrainingLog357[[#This Row],[PBSP - Postitve Behavior Support Plan]],tblTrainingLog357[[#This Row],[PBSP - Postitve Behavior Support Plan]]+'Plan List'!F$13,"")</f>
        <v/>
      </c>
      <c r="S28" s="83"/>
      <c r="T28" s="83"/>
      <c r="U28" s="82" t="str">
        <f>IF(tblTrainingLog357[[#This Row],[Exception to Policy (ETP) request &amp; consent for use of Restrictive Procedures]],tblTrainingLog357[[#This Row],[Exception to Policy (ETP) request &amp; consent for use of Restrictive Procedures]]+'Plan List'!F$17,"")</f>
        <v/>
      </c>
      <c r="V28" s="83"/>
      <c r="W28" s="82" t="str">
        <f>IF(tblTrainingLog357[[#This Row],[Data monitoring for PBSP WITHOUT Restrictive Procedures ]],tblTrainingLog357[[#This Row],[Data monitoring for PBSP WITHOUT Restrictive Procedures ]]+'Plan List'!F$16,"")</f>
        <v/>
      </c>
      <c r="X28" s="83"/>
      <c r="Y28" s="82" t="str">
        <f>IF(tblTrainingLog357[[#This Row],[Data monitoring for PBSP when Restrictive Procedures in place]],tblTrainingLog357[[#This Row],[Data monitoring for PBSP when Restrictive Procedures in place]]+'Plan List'!F$15,"")</f>
        <v/>
      </c>
      <c r="Z28" s="83"/>
      <c r="AA28" s="84"/>
      <c r="AB28" s="84"/>
      <c r="AC28" s="84"/>
      <c r="AD28" s="82" t="str">
        <f>IF(tblTrainingLog357[[#This Row],[Nurse Delegation 90 day review documentation]],tblTrainingLog357[[#This Row],[Nurse Delegation 90 day review documentation]]+'Plan List'!F$22,"")</f>
        <v/>
      </c>
      <c r="AE28" s="82"/>
      <c r="AF28" s="82"/>
      <c r="AG28" s="82"/>
    </row>
    <row r="29" spans="3:33" ht="33.950000000000003" customHeight="1" x14ac:dyDescent="0.3">
      <c r="C29" s="101"/>
      <c r="D29" s="90"/>
      <c r="E29" s="90"/>
      <c r="F29" s="74"/>
      <c r="G29" s="75" t="str">
        <f>IF(tblTrainingLog357[[#This Row],[PCSP (formerly known as ISP)]],tblTrainingLog357[[#This Row],[PCSP (formerly known as ISP)]]+'Plan List'!D$7,"")</f>
        <v/>
      </c>
      <c r="H29" s="81"/>
      <c r="I29" s="75" t="str">
        <f>IF(tblTrainingLog357[[#This Row],[IFP - Indivdual Financial Plan]],tblTrainingLog357[[#This Row],[IFP - Indivdual Financial Plan]]+'Plan List'!F$8,"")</f>
        <v/>
      </c>
      <c r="J29" s="76"/>
      <c r="K29" s="81"/>
      <c r="L29" s="81"/>
      <c r="M29" s="81"/>
      <c r="N29" s="81"/>
      <c r="O29" s="82" t="str">
        <f>IF(tblTrainingLog357[[#This Row],[Medical Device with known safety risk]],tblTrainingLog357[[#This Row],[Medical Device with known safety risk]]+'Plan List'!F$31,"")</f>
        <v/>
      </c>
      <c r="P29" s="83"/>
      <c r="Q29" s="83"/>
      <c r="R29" s="82" t="str">
        <f>IF(tblTrainingLog357[[#This Row],[PBSP - Postitve Behavior Support Plan]],tblTrainingLog357[[#This Row],[PBSP - Postitve Behavior Support Plan]]+'Plan List'!F$13,"")</f>
        <v/>
      </c>
      <c r="S29" s="83"/>
      <c r="T29" s="83"/>
      <c r="U29" s="82" t="str">
        <f>IF(tblTrainingLog357[[#This Row],[Exception to Policy (ETP) request &amp; consent for use of Restrictive Procedures]],tblTrainingLog357[[#This Row],[Exception to Policy (ETP) request &amp; consent for use of Restrictive Procedures]]+'Plan List'!F$17,"")</f>
        <v/>
      </c>
      <c r="V29" s="83"/>
      <c r="W29" s="82" t="str">
        <f>IF(tblTrainingLog357[[#This Row],[Data monitoring for PBSP WITHOUT Restrictive Procedures ]],tblTrainingLog357[[#This Row],[Data monitoring for PBSP WITHOUT Restrictive Procedures ]]+'Plan List'!F$16,"")</f>
        <v/>
      </c>
      <c r="X29" s="83"/>
      <c r="Y29" s="82" t="str">
        <f>IF(tblTrainingLog357[[#This Row],[Data monitoring for PBSP when Restrictive Procedures in place]],tblTrainingLog357[[#This Row],[Data monitoring for PBSP when Restrictive Procedures in place]]+'Plan List'!F$15,"")</f>
        <v/>
      </c>
      <c r="Z29" s="83"/>
      <c r="AA29" s="84"/>
      <c r="AB29" s="84"/>
      <c r="AC29" s="84"/>
      <c r="AD29" s="82" t="str">
        <f>IF(tblTrainingLog357[[#This Row],[Nurse Delegation 90 day review documentation]],tblTrainingLog357[[#This Row],[Nurse Delegation 90 day review documentation]]+'Plan List'!F$22,"")</f>
        <v/>
      </c>
      <c r="AE29" s="82"/>
      <c r="AF29" s="82"/>
      <c r="AG29" s="82"/>
    </row>
    <row r="30" spans="3:33" ht="33.950000000000003" customHeight="1" x14ac:dyDescent="0.3">
      <c r="C30" s="101"/>
      <c r="D30" s="90"/>
      <c r="E30" s="90"/>
      <c r="F30" s="74"/>
      <c r="G30" s="75" t="str">
        <f>IF(tblTrainingLog357[[#This Row],[PCSP (formerly known as ISP)]],tblTrainingLog357[[#This Row],[PCSP (formerly known as ISP)]]+'Plan List'!D$7,"")</f>
        <v/>
      </c>
      <c r="H30" s="81"/>
      <c r="I30" s="75" t="str">
        <f>IF(tblTrainingLog357[[#This Row],[IFP - Indivdual Financial Plan]],tblTrainingLog357[[#This Row],[IFP - Indivdual Financial Plan]]+'Plan List'!F$8,"")</f>
        <v/>
      </c>
      <c r="J30" s="76"/>
      <c r="K30" s="81"/>
      <c r="L30" s="81"/>
      <c r="M30" s="81"/>
      <c r="N30" s="81"/>
      <c r="O30" s="82" t="str">
        <f>IF(tblTrainingLog357[[#This Row],[Medical Device with known safety risk]],tblTrainingLog357[[#This Row],[Medical Device with known safety risk]]+'Plan List'!F$31,"")</f>
        <v/>
      </c>
      <c r="P30" s="83"/>
      <c r="Q30" s="83"/>
      <c r="R30" s="82" t="str">
        <f>IF(tblTrainingLog357[[#This Row],[PBSP - Postitve Behavior Support Plan]],tblTrainingLog357[[#This Row],[PBSP - Postitve Behavior Support Plan]]+'Plan List'!F$13,"")</f>
        <v/>
      </c>
      <c r="S30" s="83"/>
      <c r="T30" s="83"/>
      <c r="U30" s="82" t="str">
        <f>IF(tblTrainingLog357[[#This Row],[Exception to Policy (ETP) request &amp; consent for use of Restrictive Procedures]],tblTrainingLog357[[#This Row],[Exception to Policy (ETP) request &amp; consent for use of Restrictive Procedures]]+'Plan List'!F$17,"")</f>
        <v/>
      </c>
      <c r="V30" s="83"/>
      <c r="W30" s="82" t="str">
        <f>IF(tblTrainingLog357[[#This Row],[Data monitoring for PBSP WITHOUT Restrictive Procedures ]],tblTrainingLog357[[#This Row],[Data monitoring for PBSP WITHOUT Restrictive Procedures ]]+'Plan List'!F$16,"")</f>
        <v/>
      </c>
      <c r="X30" s="83"/>
      <c r="Y30" s="82" t="str">
        <f>IF(tblTrainingLog357[[#This Row],[Data monitoring for PBSP when Restrictive Procedures in place]],tblTrainingLog357[[#This Row],[Data monitoring for PBSP when Restrictive Procedures in place]]+'Plan List'!F$15,"")</f>
        <v/>
      </c>
      <c r="Z30" s="83"/>
      <c r="AA30" s="84"/>
      <c r="AB30" s="84"/>
      <c r="AC30" s="84"/>
      <c r="AD30" s="82" t="str">
        <f>IF(tblTrainingLog357[[#This Row],[Nurse Delegation 90 day review documentation]],tblTrainingLog357[[#This Row],[Nurse Delegation 90 day review documentation]]+'Plan List'!F$22,"")</f>
        <v/>
      </c>
      <c r="AE30" s="82"/>
      <c r="AF30" s="82"/>
      <c r="AG30" s="82"/>
    </row>
    <row r="31" spans="3:33" ht="33.950000000000003" customHeight="1" x14ac:dyDescent="0.3">
      <c r="C31" s="101"/>
      <c r="D31" s="90"/>
      <c r="E31" s="90"/>
      <c r="F31" s="74"/>
      <c r="G31" s="75" t="str">
        <f>IF(tblTrainingLog357[[#This Row],[PCSP (formerly known as ISP)]],tblTrainingLog357[[#This Row],[PCSP (formerly known as ISP)]]+'Plan List'!D$7,"")</f>
        <v/>
      </c>
      <c r="H31" s="81"/>
      <c r="I31" s="75" t="str">
        <f>IF(tblTrainingLog357[[#This Row],[IFP - Indivdual Financial Plan]],tblTrainingLog357[[#This Row],[IFP - Indivdual Financial Plan]]+'Plan List'!F$8,"")</f>
        <v/>
      </c>
      <c r="J31" s="76"/>
      <c r="K31" s="81"/>
      <c r="L31" s="81"/>
      <c r="M31" s="81"/>
      <c r="N31" s="81"/>
      <c r="O31" s="82" t="str">
        <f>IF(tblTrainingLog357[[#This Row],[Medical Device with known safety risk]],tblTrainingLog357[[#This Row],[Medical Device with known safety risk]]+'Plan List'!F$31,"")</f>
        <v/>
      </c>
      <c r="P31" s="83"/>
      <c r="Q31" s="83"/>
      <c r="R31" s="82" t="str">
        <f>IF(tblTrainingLog357[[#This Row],[PBSP - Postitve Behavior Support Plan]],tblTrainingLog357[[#This Row],[PBSP - Postitve Behavior Support Plan]]+'Plan List'!F$13,"")</f>
        <v/>
      </c>
      <c r="S31" s="83"/>
      <c r="T31" s="83"/>
      <c r="U31" s="82" t="str">
        <f>IF(tblTrainingLog357[[#This Row],[Exception to Policy (ETP) request &amp; consent for use of Restrictive Procedures]],tblTrainingLog357[[#This Row],[Exception to Policy (ETP) request &amp; consent for use of Restrictive Procedures]]+'Plan List'!F$17,"")</f>
        <v/>
      </c>
      <c r="V31" s="83"/>
      <c r="W31" s="82" t="str">
        <f>IF(tblTrainingLog357[[#This Row],[Data monitoring for PBSP WITHOUT Restrictive Procedures ]],tblTrainingLog357[[#This Row],[Data monitoring for PBSP WITHOUT Restrictive Procedures ]]+'Plan List'!F$16,"")</f>
        <v/>
      </c>
      <c r="X31" s="83"/>
      <c r="Y31" s="82" t="str">
        <f>IF(tblTrainingLog357[[#This Row],[Data monitoring for PBSP when Restrictive Procedures in place]],tblTrainingLog357[[#This Row],[Data monitoring for PBSP when Restrictive Procedures in place]]+'Plan List'!F$15,"")</f>
        <v/>
      </c>
      <c r="Z31" s="83"/>
      <c r="AA31" s="84"/>
      <c r="AB31" s="84"/>
      <c r="AC31" s="84"/>
      <c r="AD31" s="82" t="str">
        <f>IF(tblTrainingLog357[[#This Row],[Nurse Delegation 90 day review documentation]],tblTrainingLog357[[#This Row],[Nurse Delegation 90 day review documentation]]+'Plan List'!F$22,"")</f>
        <v/>
      </c>
      <c r="AE31" s="82"/>
      <c r="AF31" s="82"/>
      <c r="AG31" s="82"/>
    </row>
    <row r="32" spans="3:33" ht="33.950000000000003" customHeight="1" x14ac:dyDescent="0.3">
      <c r="C32" s="101"/>
      <c r="D32" s="90"/>
      <c r="E32" s="90"/>
      <c r="F32" s="74"/>
      <c r="G32" s="75" t="str">
        <f>IF(tblTrainingLog357[[#This Row],[PCSP (formerly known as ISP)]],tblTrainingLog357[[#This Row],[PCSP (formerly known as ISP)]]+'Plan List'!D$7,"")</f>
        <v/>
      </c>
      <c r="H32" s="81"/>
      <c r="I32" s="75" t="str">
        <f>IF(tblTrainingLog357[[#This Row],[IFP - Indivdual Financial Plan]],tblTrainingLog357[[#This Row],[IFP - Indivdual Financial Plan]]+'Plan List'!F$8,"")</f>
        <v/>
      </c>
      <c r="J32" s="76"/>
      <c r="K32" s="81"/>
      <c r="L32" s="81"/>
      <c r="M32" s="81"/>
      <c r="N32" s="81"/>
      <c r="O32" s="82" t="str">
        <f>IF(tblTrainingLog357[[#This Row],[Medical Device with known safety risk]],tblTrainingLog357[[#This Row],[Medical Device with known safety risk]]+'Plan List'!F$31,"")</f>
        <v/>
      </c>
      <c r="P32" s="83"/>
      <c r="Q32" s="83"/>
      <c r="R32" s="82" t="str">
        <f>IF(tblTrainingLog357[[#This Row],[PBSP - Postitve Behavior Support Plan]],tblTrainingLog357[[#This Row],[PBSP - Postitve Behavior Support Plan]]+'Plan List'!F$13,"")</f>
        <v/>
      </c>
      <c r="S32" s="83"/>
      <c r="T32" s="83"/>
      <c r="U32" s="82" t="str">
        <f>IF(tblTrainingLog357[[#This Row],[Exception to Policy (ETP) request &amp; consent for use of Restrictive Procedures]],tblTrainingLog357[[#This Row],[Exception to Policy (ETP) request &amp; consent for use of Restrictive Procedures]]+'Plan List'!F$17,"")</f>
        <v/>
      </c>
      <c r="V32" s="83"/>
      <c r="W32" s="82" t="str">
        <f>IF(tblTrainingLog357[[#This Row],[Data monitoring for PBSP WITHOUT Restrictive Procedures ]],tblTrainingLog357[[#This Row],[Data monitoring for PBSP WITHOUT Restrictive Procedures ]]+'Plan List'!F$16,"")</f>
        <v/>
      </c>
      <c r="X32" s="83"/>
      <c r="Y32" s="82" t="str">
        <f>IF(tblTrainingLog357[[#This Row],[Data monitoring for PBSP when Restrictive Procedures in place]],tblTrainingLog357[[#This Row],[Data monitoring for PBSP when Restrictive Procedures in place]]+'Plan List'!F$15,"")</f>
        <v/>
      </c>
      <c r="Z32" s="83"/>
      <c r="AA32" s="84"/>
      <c r="AB32" s="84"/>
      <c r="AC32" s="84"/>
      <c r="AD32" s="82" t="str">
        <f>IF(tblTrainingLog357[[#This Row],[Nurse Delegation 90 day review documentation]],tblTrainingLog357[[#This Row],[Nurse Delegation 90 day review documentation]]+'Plan List'!F$22,"")</f>
        <v/>
      </c>
      <c r="AE32" s="82"/>
      <c r="AF32" s="82"/>
      <c r="AG32" s="82"/>
    </row>
    <row r="33" spans="3:33" ht="33.950000000000003" customHeight="1" x14ac:dyDescent="0.3">
      <c r="C33" s="101"/>
      <c r="D33" s="90"/>
      <c r="E33" s="90"/>
      <c r="F33" s="74"/>
      <c r="G33" s="75" t="str">
        <f>IF(tblTrainingLog357[[#This Row],[PCSP (formerly known as ISP)]],tblTrainingLog357[[#This Row],[PCSP (formerly known as ISP)]]+'Plan List'!D$7,"")</f>
        <v/>
      </c>
      <c r="H33" s="81"/>
      <c r="I33" s="75" t="str">
        <f>IF(tblTrainingLog357[[#This Row],[IFP - Indivdual Financial Plan]],tblTrainingLog357[[#This Row],[IFP - Indivdual Financial Plan]]+'Plan List'!F$8,"")</f>
        <v/>
      </c>
      <c r="J33" s="76"/>
      <c r="K33" s="81"/>
      <c r="L33" s="81"/>
      <c r="M33" s="81"/>
      <c r="N33" s="81"/>
      <c r="O33" s="82" t="str">
        <f>IF(tblTrainingLog357[[#This Row],[Medical Device with known safety risk]],tblTrainingLog357[[#This Row],[Medical Device with known safety risk]]+'Plan List'!F$31,"")</f>
        <v/>
      </c>
      <c r="P33" s="83"/>
      <c r="Q33" s="83"/>
      <c r="R33" s="82" t="str">
        <f>IF(tblTrainingLog357[[#This Row],[PBSP - Postitve Behavior Support Plan]],tblTrainingLog357[[#This Row],[PBSP - Postitve Behavior Support Plan]]+'Plan List'!F$13,"")</f>
        <v/>
      </c>
      <c r="S33" s="83"/>
      <c r="T33" s="83"/>
      <c r="U33" s="82" t="str">
        <f>IF(tblTrainingLog357[[#This Row],[Exception to Policy (ETP) request &amp; consent for use of Restrictive Procedures]],tblTrainingLog357[[#This Row],[Exception to Policy (ETP) request &amp; consent for use of Restrictive Procedures]]+'Plan List'!F$17,"")</f>
        <v/>
      </c>
      <c r="V33" s="83"/>
      <c r="W33" s="82" t="str">
        <f>IF(tblTrainingLog357[[#This Row],[Data monitoring for PBSP WITHOUT Restrictive Procedures ]],tblTrainingLog357[[#This Row],[Data monitoring for PBSP WITHOUT Restrictive Procedures ]]+'Plan List'!F$16,"")</f>
        <v/>
      </c>
      <c r="X33" s="83"/>
      <c r="Y33" s="82" t="str">
        <f>IF(tblTrainingLog357[[#This Row],[Data monitoring for PBSP when Restrictive Procedures in place]],tblTrainingLog357[[#This Row],[Data monitoring for PBSP when Restrictive Procedures in place]]+'Plan List'!F$15,"")</f>
        <v/>
      </c>
      <c r="Z33" s="83"/>
      <c r="AA33" s="84"/>
      <c r="AB33" s="84"/>
      <c r="AC33" s="84"/>
      <c r="AD33" s="82" t="str">
        <f>IF(tblTrainingLog357[[#This Row],[Nurse Delegation 90 day review documentation]],tblTrainingLog357[[#This Row],[Nurse Delegation 90 day review documentation]]+'Plan List'!F$22,"")</f>
        <v/>
      </c>
      <c r="AE33" s="82"/>
      <c r="AF33" s="82"/>
      <c r="AG33" s="82"/>
    </row>
    <row r="34" spans="3:33" ht="33.950000000000003" customHeight="1" x14ac:dyDescent="0.3">
      <c r="C34" s="101"/>
      <c r="D34" s="90"/>
      <c r="E34" s="90"/>
      <c r="F34" s="74"/>
      <c r="G34" s="75" t="str">
        <f>IF(tblTrainingLog357[[#This Row],[PCSP (formerly known as ISP)]],tblTrainingLog357[[#This Row],[PCSP (formerly known as ISP)]]+'Plan List'!D$7,"")</f>
        <v/>
      </c>
      <c r="H34" s="81"/>
      <c r="I34" s="75" t="str">
        <f>IF(tblTrainingLog357[[#This Row],[IFP - Indivdual Financial Plan]],tblTrainingLog357[[#This Row],[IFP - Indivdual Financial Plan]]+'Plan List'!F$8,"")</f>
        <v/>
      </c>
      <c r="J34" s="76"/>
      <c r="K34" s="81"/>
      <c r="L34" s="81"/>
      <c r="M34" s="81"/>
      <c r="N34" s="81"/>
      <c r="O34" s="82" t="str">
        <f>IF(tblTrainingLog357[[#This Row],[Medical Device with known safety risk]],tblTrainingLog357[[#This Row],[Medical Device with known safety risk]]+'Plan List'!F$31,"")</f>
        <v/>
      </c>
      <c r="P34" s="83"/>
      <c r="Q34" s="83"/>
      <c r="R34" s="82" t="str">
        <f>IF(tblTrainingLog357[[#This Row],[PBSP - Postitve Behavior Support Plan]],tblTrainingLog357[[#This Row],[PBSP - Postitve Behavior Support Plan]]+'Plan List'!F$13,"")</f>
        <v/>
      </c>
      <c r="S34" s="83"/>
      <c r="T34" s="83"/>
      <c r="U34" s="82" t="str">
        <f>IF(tblTrainingLog357[[#This Row],[Exception to Policy (ETP) request &amp; consent for use of Restrictive Procedures]],tblTrainingLog357[[#This Row],[Exception to Policy (ETP) request &amp; consent for use of Restrictive Procedures]]+'Plan List'!F$17,"")</f>
        <v/>
      </c>
      <c r="V34" s="83"/>
      <c r="W34" s="82" t="str">
        <f>IF(tblTrainingLog357[[#This Row],[Data monitoring for PBSP WITHOUT Restrictive Procedures ]],tblTrainingLog357[[#This Row],[Data monitoring for PBSP WITHOUT Restrictive Procedures ]]+'Plan List'!F$16,"")</f>
        <v/>
      </c>
      <c r="X34" s="83"/>
      <c r="Y34" s="82" t="str">
        <f>IF(tblTrainingLog357[[#This Row],[Data monitoring for PBSP when Restrictive Procedures in place]],tblTrainingLog357[[#This Row],[Data monitoring for PBSP when Restrictive Procedures in place]]+'Plan List'!F$15,"")</f>
        <v/>
      </c>
      <c r="Z34" s="83"/>
      <c r="AA34" s="84"/>
      <c r="AB34" s="84"/>
      <c r="AC34" s="84"/>
      <c r="AD34" s="82" t="str">
        <f>IF(tblTrainingLog357[[#This Row],[Nurse Delegation 90 day review documentation]],tblTrainingLog357[[#This Row],[Nurse Delegation 90 day review documentation]]+'Plan List'!F$22,"")</f>
        <v/>
      </c>
      <c r="AE34" s="82"/>
      <c r="AF34" s="82"/>
      <c r="AG34" s="82"/>
    </row>
    <row r="35" spans="3:33" ht="33.950000000000003" customHeight="1" x14ac:dyDescent="0.3">
      <c r="C35" s="101"/>
      <c r="D35" s="90"/>
      <c r="E35" s="90"/>
      <c r="F35" s="74"/>
      <c r="G35" s="75" t="str">
        <f>IF(tblTrainingLog357[[#This Row],[PCSP (formerly known as ISP)]],tblTrainingLog357[[#This Row],[PCSP (formerly known as ISP)]]+'Plan List'!D$7,"")</f>
        <v/>
      </c>
      <c r="H35" s="81"/>
      <c r="I35" s="75" t="str">
        <f>IF(tblTrainingLog357[[#This Row],[IFP - Indivdual Financial Plan]],tblTrainingLog357[[#This Row],[IFP - Indivdual Financial Plan]]+'Plan List'!F$8,"")</f>
        <v/>
      </c>
      <c r="J35" s="76"/>
      <c r="K35" s="81"/>
      <c r="L35" s="81"/>
      <c r="M35" s="81"/>
      <c r="N35" s="81"/>
      <c r="O35" s="82" t="str">
        <f>IF(tblTrainingLog357[[#This Row],[Medical Device with known safety risk]],tblTrainingLog357[[#This Row],[Medical Device with known safety risk]]+'Plan List'!F$31,"")</f>
        <v/>
      </c>
      <c r="P35" s="83"/>
      <c r="Q35" s="83"/>
      <c r="R35" s="82" t="str">
        <f>IF(tblTrainingLog357[[#This Row],[PBSP - Postitve Behavior Support Plan]],tblTrainingLog357[[#This Row],[PBSP - Postitve Behavior Support Plan]]+'Plan List'!F$13,"")</f>
        <v/>
      </c>
      <c r="S35" s="83"/>
      <c r="T35" s="83"/>
      <c r="U35" s="82" t="str">
        <f>IF(tblTrainingLog357[[#This Row],[Exception to Policy (ETP) request &amp; consent for use of Restrictive Procedures]],tblTrainingLog357[[#This Row],[Exception to Policy (ETP) request &amp; consent for use of Restrictive Procedures]]+'Plan List'!F$17,"")</f>
        <v/>
      </c>
      <c r="V35" s="83"/>
      <c r="W35" s="82" t="str">
        <f>IF(tblTrainingLog357[[#This Row],[Data monitoring for PBSP WITHOUT Restrictive Procedures ]],tblTrainingLog357[[#This Row],[Data monitoring for PBSP WITHOUT Restrictive Procedures ]]+'Plan List'!F$16,"")</f>
        <v/>
      </c>
      <c r="X35" s="83"/>
      <c r="Y35" s="82" t="str">
        <f>IF(tblTrainingLog357[[#This Row],[Data monitoring for PBSP when Restrictive Procedures in place]],tblTrainingLog357[[#This Row],[Data monitoring for PBSP when Restrictive Procedures in place]]+'Plan List'!F$15,"")</f>
        <v/>
      </c>
      <c r="Z35" s="83"/>
      <c r="AA35" s="84"/>
      <c r="AB35" s="84"/>
      <c r="AC35" s="84"/>
      <c r="AD35" s="82" t="str">
        <f>IF(tblTrainingLog357[[#This Row],[Nurse Delegation 90 day review documentation]],tblTrainingLog357[[#This Row],[Nurse Delegation 90 day review documentation]]+'Plan List'!F$22,"")</f>
        <v/>
      </c>
      <c r="AE35" s="82"/>
      <c r="AF35" s="82"/>
      <c r="AG35" s="82"/>
    </row>
    <row r="36" spans="3:33" ht="33.950000000000003" customHeight="1" x14ac:dyDescent="0.3">
      <c r="C36" s="101"/>
      <c r="D36" s="90"/>
      <c r="E36" s="90"/>
      <c r="F36" s="74"/>
      <c r="G36" s="75" t="str">
        <f>IF(tblTrainingLog357[[#This Row],[PCSP (formerly known as ISP)]],tblTrainingLog357[[#This Row],[PCSP (formerly known as ISP)]]+'Plan List'!D$7,"")</f>
        <v/>
      </c>
      <c r="H36" s="81"/>
      <c r="I36" s="75" t="str">
        <f>IF(tblTrainingLog357[[#This Row],[IFP - Indivdual Financial Plan]],tblTrainingLog357[[#This Row],[IFP - Indivdual Financial Plan]]+'Plan List'!F$8,"")</f>
        <v/>
      </c>
      <c r="J36" s="76"/>
      <c r="K36" s="81"/>
      <c r="L36" s="81"/>
      <c r="M36" s="81"/>
      <c r="N36" s="81"/>
      <c r="O36" s="82" t="str">
        <f>IF(tblTrainingLog357[[#This Row],[Medical Device with known safety risk]],tblTrainingLog357[[#This Row],[Medical Device with known safety risk]]+'Plan List'!F$31,"")</f>
        <v/>
      </c>
      <c r="P36" s="83"/>
      <c r="Q36" s="83"/>
      <c r="R36" s="82" t="str">
        <f>IF(tblTrainingLog357[[#This Row],[PBSP - Postitve Behavior Support Plan]],tblTrainingLog357[[#This Row],[PBSP - Postitve Behavior Support Plan]]+'Plan List'!F$13,"")</f>
        <v/>
      </c>
      <c r="S36" s="83"/>
      <c r="T36" s="83"/>
      <c r="U36" s="82" t="str">
        <f>IF(tblTrainingLog357[[#This Row],[Exception to Policy (ETP) request &amp; consent for use of Restrictive Procedures]],tblTrainingLog357[[#This Row],[Exception to Policy (ETP) request &amp; consent for use of Restrictive Procedures]]+'Plan List'!F$17,"")</f>
        <v/>
      </c>
      <c r="V36" s="83"/>
      <c r="W36" s="82" t="str">
        <f>IF(tblTrainingLog357[[#This Row],[Data monitoring for PBSP WITHOUT Restrictive Procedures ]],tblTrainingLog357[[#This Row],[Data monitoring for PBSP WITHOUT Restrictive Procedures ]]+'Plan List'!F$16,"")</f>
        <v/>
      </c>
      <c r="X36" s="83"/>
      <c r="Y36" s="82" t="str">
        <f>IF(tblTrainingLog357[[#This Row],[Data monitoring for PBSP when Restrictive Procedures in place]],tblTrainingLog357[[#This Row],[Data monitoring for PBSP when Restrictive Procedures in place]]+'Plan List'!F$15,"")</f>
        <v/>
      </c>
      <c r="Z36" s="83"/>
      <c r="AA36" s="84"/>
      <c r="AB36" s="84"/>
      <c r="AC36" s="84"/>
      <c r="AD36" s="82" t="str">
        <f>IF(tblTrainingLog357[[#This Row],[Nurse Delegation 90 day review documentation]],tblTrainingLog357[[#This Row],[Nurse Delegation 90 day review documentation]]+'Plan List'!F$22,"")</f>
        <v/>
      </c>
      <c r="AE36" s="82"/>
      <c r="AF36" s="82"/>
      <c r="AG36" s="82"/>
    </row>
    <row r="37" spans="3:33" ht="33.950000000000003" customHeight="1" x14ac:dyDescent="0.3">
      <c r="C37" s="101"/>
      <c r="D37" s="90"/>
      <c r="E37" s="90"/>
      <c r="F37" s="74"/>
      <c r="G37" s="75" t="str">
        <f>IF(tblTrainingLog357[[#This Row],[PCSP (formerly known as ISP)]],tblTrainingLog357[[#This Row],[PCSP (formerly known as ISP)]]+'Plan List'!D$7,"")</f>
        <v/>
      </c>
      <c r="H37" s="81"/>
      <c r="I37" s="75" t="str">
        <f>IF(tblTrainingLog357[[#This Row],[IFP - Indivdual Financial Plan]],tblTrainingLog357[[#This Row],[IFP - Indivdual Financial Plan]]+'Plan List'!F$8,"")</f>
        <v/>
      </c>
      <c r="J37" s="76"/>
      <c r="K37" s="81"/>
      <c r="L37" s="81"/>
      <c r="M37" s="81"/>
      <c r="N37" s="81"/>
      <c r="O37" s="82" t="str">
        <f>IF(tblTrainingLog357[[#This Row],[Medical Device with known safety risk]],tblTrainingLog357[[#This Row],[Medical Device with known safety risk]]+'Plan List'!F$31,"")</f>
        <v/>
      </c>
      <c r="P37" s="83"/>
      <c r="Q37" s="83"/>
      <c r="R37" s="82" t="str">
        <f>IF(tblTrainingLog357[[#This Row],[PBSP - Postitve Behavior Support Plan]],tblTrainingLog357[[#This Row],[PBSP - Postitve Behavior Support Plan]]+'Plan List'!F$13,"")</f>
        <v/>
      </c>
      <c r="S37" s="83"/>
      <c r="T37" s="83"/>
      <c r="U37" s="82" t="str">
        <f>IF(tblTrainingLog357[[#This Row],[Exception to Policy (ETP) request &amp; consent for use of Restrictive Procedures]],tblTrainingLog357[[#This Row],[Exception to Policy (ETP) request &amp; consent for use of Restrictive Procedures]]+'Plan List'!F$17,"")</f>
        <v/>
      </c>
      <c r="V37" s="83"/>
      <c r="W37" s="82" t="str">
        <f>IF(tblTrainingLog357[[#This Row],[Data monitoring for PBSP WITHOUT Restrictive Procedures ]],tblTrainingLog357[[#This Row],[Data monitoring for PBSP WITHOUT Restrictive Procedures ]]+'Plan List'!F$16,"")</f>
        <v/>
      </c>
      <c r="X37" s="83"/>
      <c r="Y37" s="82" t="str">
        <f>IF(tblTrainingLog357[[#This Row],[Data monitoring for PBSP when Restrictive Procedures in place]],tblTrainingLog357[[#This Row],[Data monitoring for PBSP when Restrictive Procedures in place]]+'Plan List'!F$15,"")</f>
        <v/>
      </c>
      <c r="Z37" s="83"/>
      <c r="AA37" s="84"/>
      <c r="AB37" s="84"/>
      <c r="AC37" s="84"/>
      <c r="AD37" s="82" t="str">
        <f>IF(tblTrainingLog357[[#This Row],[Nurse Delegation 90 day review documentation]],tblTrainingLog357[[#This Row],[Nurse Delegation 90 day review documentation]]+'Plan List'!F$22,"")</f>
        <v/>
      </c>
      <c r="AE37" s="82"/>
      <c r="AF37" s="82"/>
      <c r="AG37" s="82"/>
    </row>
    <row r="38" spans="3:33" ht="33.950000000000003" customHeight="1" x14ac:dyDescent="0.3">
      <c r="C38" s="101"/>
      <c r="D38" s="90"/>
      <c r="E38" s="90"/>
      <c r="F38" s="74"/>
      <c r="G38" s="75" t="str">
        <f>IF(tblTrainingLog357[[#This Row],[PCSP (formerly known as ISP)]],tblTrainingLog357[[#This Row],[PCSP (formerly known as ISP)]]+'Plan List'!D$7,"")</f>
        <v/>
      </c>
      <c r="H38" s="81"/>
      <c r="I38" s="75" t="str">
        <f>IF(tblTrainingLog357[[#This Row],[IFP - Indivdual Financial Plan]],tblTrainingLog357[[#This Row],[IFP - Indivdual Financial Plan]]+'Plan List'!F$8,"")</f>
        <v/>
      </c>
      <c r="J38" s="76"/>
      <c r="K38" s="81"/>
      <c r="L38" s="81"/>
      <c r="M38" s="81"/>
      <c r="N38" s="81"/>
      <c r="O38" s="82" t="str">
        <f>IF(tblTrainingLog357[[#This Row],[Medical Device with known safety risk]],tblTrainingLog357[[#This Row],[Medical Device with known safety risk]]+'Plan List'!F$31,"")</f>
        <v/>
      </c>
      <c r="P38" s="83"/>
      <c r="Q38" s="83"/>
      <c r="R38" s="82" t="str">
        <f>IF(tblTrainingLog357[[#This Row],[PBSP - Postitve Behavior Support Plan]],tblTrainingLog357[[#This Row],[PBSP - Postitve Behavior Support Plan]]+'Plan List'!F$13,"")</f>
        <v/>
      </c>
      <c r="S38" s="83"/>
      <c r="T38" s="83"/>
      <c r="U38" s="82" t="str">
        <f>IF(tblTrainingLog357[[#This Row],[Exception to Policy (ETP) request &amp; consent for use of Restrictive Procedures]],tblTrainingLog357[[#This Row],[Exception to Policy (ETP) request &amp; consent for use of Restrictive Procedures]]+'Plan List'!F$17,"")</f>
        <v/>
      </c>
      <c r="V38" s="83"/>
      <c r="W38" s="82" t="str">
        <f>IF(tblTrainingLog357[[#This Row],[Data monitoring for PBSP WITHOUT Restrictive Procedures ]],tblTrainingLog357[[#This Row],[Data monitoring for PBSP WITHOUT Restrictive Procedures ]]+'Plan List'!F$16,"")</f>
        <v/>
      </c>
      <c r="X38" s="83"/>
      <c r="Y38" s="82" t="str">
        <f>IF(tblTrainingLog357[[#This Row],[Data monitoring for PBSP when Restrictive Procedures in place]],tblTrainingLog357[[#This Row],[Data monitoring for PBSP when Restrictive Procedures in place]]+'Plan List'!F$15,"")</f>
        <v/>
      </c>
      <c r="Z38" s="83"/>
      <c r="AA38" s="84"/>
      <c r="AB38" s="84"/>
      <c r="AC38" s="84"/>
      <c r="AD38" s="82" t="str">
        <f>IF(tblTrainingLog357[[#This Row],[Nurse Delegation 90 day review documentation]],tblTrainingLog357[[#This Row],[Nurse Delegation 90 day review documentation]]+'Plan List'!F$22,"")</f>
        <v/>
      </c>
      <c r="AE38" s="82"/>
      <c r="AF38" s="82"/>
      <c r="AG38" s="82"/>
    </row>
    <row r="39" spans="3:33" ht="33.950000000000003" customHeight="1" x14ac:dyDescent="0.3">
      <c r="C39" s="101"/>
      <c r="D39" s="90"/>
      <c r="E39" s="90"/>
      <c r="F39" s="74"/>
      <c r="G39" s="75" t="str">
        <f>IF(tblTrainingLog357[[#This Row],[PCSP (formerly known as ISP)]],tblTrainingLog357[[#This Row],[PCSP (formerly known as ISP)]]+'Plan List'!D$7,"")</f>
        <v/>
      </c>
      <c r="H39" s="81"/>
      <c r="I39" s="75" t="str">
        <f>IF(tblTrainingLog357[[#This Row],[IFP - Indivdual Financial Plan]],tblTrainingLog357[[#This Row],[IFP - Indivdual Financial Plan]]+'Plan List'!F$8,"")</f>
        <v/>
      </c>
      <c r="J39" s="76"/>
      <c r="K39" s="81"/>
      <c r="L39" s="81"/>
      <c r="M39" s="81"/>
      <c r="N39" s="81"/>
      <c r="O39" s="82" t="str">
        <f>IF(tblTrainingLog357[[#This Row],[Medical Device with known safety risk]],tblTrainingLog357[[#This Row],[Medical Device with known safety risk]]+'Plan List'!F$31,"")</f>
        <v/>
      </c>
      <c r="P39" s="83"/>
      <c r="Q39" s="83"/>
      <c r="R39" s="82" t="str">
        <f>IF(tblTrainingLog357[[#This Row],[PBSP - Postitve Behavior Support Plan]],tblTrainingLog357[[#This Row],[PBSP - Postitve Behavior Support Plan]]+'Plan List'!F$13,"")</f>
        <v/>
      </c>
      <c r="S39" s="83"/>
      <c r="T39" s="83"/>
      <c r="U39" s="82" t="str">
        <f>IF(tblTrainingLog357[[#This Row],[Exception to Policy (ETP) request &amp; consent for use of Restrictive Procedures]],tblTrainingLog357[[#This Row],[Exception to Policy (ETP) request &amp; consent for use of Restrictive Procedures]]+'Plan List'!F$17,"")</f>
        <v/>
      </c>
      <c r="V39" s="83"/>
      <c r="W39" s="82" t="str">
        <f>IF(tblTrainingLog357[[#This Row],[Data monitoring for PBSP WITHOUT Restrictive Procedures ]],tblTrainingLog357[[#This Row],[Data monitoring for PBSP WITHOUT Restrictive Procedures ]]+'Plan List'!F$16,"")</f>
        <v/>
      </c>
      <c r="X39" s="83"/>
      <c r="Y39" s="82" t="str">
        <f>IF(tblTrainingLog357[[#This Row],[Data monitoring for PBSP when Restrictive Procedures in place]],tblTrainingLog357[[#This Row],[Data monitoring for PBSP when Restrictive Procedures in place]]+'Plan List'!F$15,"")</f>
        <v/>
      </c>
      <c r="Z39" s="83"/>
      <c r="AA39" s="84"/>
      <c r="AB39" s="84"/>
      <c r="AC39" s="84"/>
      <c r="AD39" s="82" t="str">
        <f>IF(tblTrainingLog357[[#This Row],[Nurse Delegation 90 day review documentation]],tblTrainingLog357[[#This Row],[Nurse Delegation 90 day review documentation]]+'Plan List'!F$22,"")</f>
        <v/>
      </c>
      <c r="AE39" s="82"/>
      <c r="AF39" s="82"/>
      <c r="AG39" s="82"/>
    </row>
    <row r="40" spans="3:33" ht="33.950000000000003" customHeight="1" x14ac:dyDescent="0.3">
      <c r="C40" s="101"/>
      <c r="D40" s="90"/>
      <c r="E40" s="90"/>
      <c r="F40" s="74"/>
      <c r="G40" s="75" t="str">
        <f>IF(tblTrainingLog357[[#This Row],[PCSP (formerly known as ISP)]],tblTrainingLog357[[#This Row],[PCSP (formerly known as ISP)]]+'Plan List'!D$7,"")</f>
        <v/>
      </c>
      <c r="H40" s="81"/>
      <c r="I40" s="75" t="str">
        <f>IF(tblTrainingLog357[[#This Row],[IFP - Indivdual Financial Plan]],tblTrainingLog357[[#This Row],[IFP - Indivdual Financial Plan]]+'Plan List'!F$8,"")</f>
        <v/>
      </c>
      <c r="J40" s="76"/>
      <c r="K40" s="81"/>
      <c r="L40" s="81"/>
      <c r="M40" s="81"/>
      <c r="N40" s="81"/>
      <c r="O40" s="82" t="str">
        <f>IF(tblTrainingLog357[[#This Row],[Medical Device with known safety risk]],tblTrainingLog357[[#This Row],[Medical Device with known safety risk]]+'Plan List'!F$31,"")</f>
        <v/>
      </c>
      <c r="P40" s="83"/>
      <c r="Q40" s="83"/>
      <c r="R40" s="82" t="str">
        <f>IF(tblTrainingLog357[[#This Row],[PBSP - Postitve Behavior Support Plan]],tblTrainingLog357[[#This Row],[PBSP - Postitve Behavior Support Plan]]+'Plan List'!F$13,"")</f>
        <v/>
      </c>
      <c r="S40" s="83"/>
      <c r="T40" s="83"/>
      <c r="U40" s="82" t="str">
        <f>IF(tblTrainingLog357[[#This Row],[Exception to Policy (ETP) request &amp; consent for use of Restrictive Procedures]],tblTrainingLog357[[#This Row],[Exception to Policy (ETP) request &amp; consent for use of Restrictive Procedures]]+'Plan List'!F$17,"")</f>
        <v/>
      </c>
      <c r="V40" s="83"/>
      <c r="W40" s="82" t="str">
        <f>IF(tblTrainingLog357[[#This Row],[Data monitoring for PBSP WITHOUT Restrictive Procedures ]],tblTrainingLog357[[#This Row],[Data monitoring for PBSP WITHOUT Restrictive Procedures ]]+'Plan List'!F$16,"")</f>
        <v/>
      </c>
      <c r="X40" s="83"/>
      <c r="Y40" s="82" t="str">
        <f>IF(tblTrainingLog357[[#This Row],[Data monitoring for PBSP when Restrictive Procedures in place]],tblTrainingLog357[[#This Row],[Data monitoring for PBSP when Restrictive Procedures in place]]+'Plan List'!F$15,"")</f>
        <v/>
      </c>
      <c r="Z40" s="83"/>
      <c r="AA40" s="84"/>
      <c r="AB40" s="84"/>
      <c r="AC40" s="84"/>
      <c r="AD40" s="82" t="str">
        <f>IF(tblTrainingLog357[[#This Row],[Nurse Delegation 90 day review documentation]],tblTrainingLog357[[#This Row],[Nurse Delegation 90 day review documentation]]+'Plan List'!F$22,"")</f>
        <v/>
      </c>
      <c r="AE40" s="82"/>
      <c r="AF40" s="82"/>
      <c r="AG40" s="82"/>
    </row>
    <row r="41" spans="3:33" ht="33.950000000000003" customHeight="1" x14ac:dyDescent="0.3">
      <c r="C41" s="101"/>
      <c r="D41" s="90"/>
      <c r="E41" s="90"/>
      <c r="F41" s="74"/>
      <c r="G41" s="75" t="str">
        <f>IF(tblTrainingLog357[[#This Row],[PCSP (formerly known as ISP)]],tblTrainingLog357[[#This Row],[PCSP (formerly known as ISP)]]+'Plan List'!D$7,"")</f>
        <v/>
      </c>
      <c r="H41" s="81"/>
      <c r="I41" s="75" t="str">
        <f>IF(tblTrainingLog357[[#This Row],[IFP - Indivdual Financial Plan]],tblTrainingLog357[[#This Row],[IFP - Indivdual Financial Plan]]+'Plan List'!F$8,"")</f>
        <v/>
      </c>
      <c r="J41" s="76"/>
      <c r="K41" s="81"/>
      <c r="L41" s="81"/>
      <c r="M41" s="81"/>
      <c r="N41" s="81"/>
      <c r="O41" s="82" t="str">
        <f>IF(tblTrainingLog357[[#This Row],[Medical Device with known safety risk]],tblTrainingLog357[[#This Row],[Medical Device with known safety risk]]+'Plan List'!F$31,"")</f>
        <v/>
      </c>
      <c r="P41" s="83"/>
      <c r="Q41" s="83"/>
      <c r="R41" s="82" t="str">
        <f>IF(tblTrainingLog357[[#This Row],[PBSP - Postitve Behavior Support Plan]],tblTrainingLog357[[#This Row],[PBSP - Postitve Behavior Support Plan]]+'Plan List'!F$13,"")</f>
        <v/>
      </c>
      <c r="S41" s="83"/>
      <c r="T41" s="83"/>
      <c r="U41" s="82" t="str">
        <f>IF(tblTrainingLog357[[#This Row],[Exception to Policy (ETP) request &amp; consent for use of Restrictive Procedures]],tblTrainingLog357[[#This Row],[Exception to Policy (ETP) request &amp; consent for use of Restrictive Procedures]]+'Plan List'!F$17,"")</f>
        <v/>
      </c>
      <c r="V41" s="83"/>
      <c r="W41" s="82" t="str">
        <f>IF(tblTrainingLog357[[#This Row],[Data monitoring for PBSP WITHOUT Restrictive Procedures ]],tblTrainingLog357[[#This Row],[Data monitoring for PBSP WITHOUT Restrictive Procedures ]]+'Plan List'!F$16,"")</f>
        <v/>
      </c>
      <c r="X41" s="83"/>
      <c r="Y41" s="82" t="str">
        <f>IF(tblTrainingLog357[[#This Row],[Data monitoring for PBSP when Restrictive Procedures in place]],tblTrainingLog357[[#This Row],[Data monitoring for PBSP when Restrictive Procedures in place]]+'Plan List'!F$15,"")</f>
        <v/>
      </c>
      <c r="Z41" s="83"/>
      <c r="AA41" s="84"/>
      <c r="AB41" s="84"/>
      <c r="AC41" s="84"/>
      <c r="AD41" s="82" t="str">
        <f>IF(tblTrainingLog357[[#This Row],[Nurse Delegation 90 day review documentation]],tblTrainingLog357[[#This Row],[Nurse Delegation 90 day review documentation]]+'Plan List'!F$22,"")</f>
        <v/>
      </c>
      <c r="AE41" s="82"/>
      <c r="AF41" s="82"/>
      <c r="AG41" s="82"/>
    </row>
    <row r="42" spans="3:33" ht="33.950000000000003" customHeight="1" x14ac:dyDescent="0.3">
      <c r="C42" s="101"/>
      <c r="D42" s="90"/>
      <c r="E42" s="90"/>
      <c r="F42" s="74"/>
      <c r="G42" s="75" t="str">
        <f>IF(tblTrainingLog357[[#This Row],[PCSP (formerly known as ISP)]],tblTrainingLog357[[#This Row],[PCSP (formerly known as ISP)]]+'Plan List'!D$7,"")</f>
        <v/>
      </c>
      <c r="H42" s="81"/>
      <c r="I42" s="75" t="str">
        <f>IF(tblTrainingLog357[[#This Row],[IFP - Indivdual Financial Plan]],tblTrainingLog357[[#This Row],[IFP - Indivdual Financial Plan]]+'Plan List'!F$8,"")</f>
        <v/>
      </c>
      <c r="J42" s="76"/>
      <c r="K42" s="81"/>
      <c r="L42" s="81"/>
      <c r="M42" s="81"/>
      <c r="N42" s="81"/>
      <c r="O42" s="82" t="str">
        <f>IF(tblTrainingLog357[[#This Row],[Medical Device with known safety risk]],tblTrainingLog357[[#This Row],[Medical Device with known safety risk]]+'Plan List'!F$31,"")</f>
        <v/>
      </c>
      <c r="P42" s="83"/>
      <c r="Q42" s="83"/>
      <c r="R42" s="82" t="str">
        <f>IF(tblTrainingLog357[[#This Row],[PBSP - Postitve Behavior Support Plan]],tblTrainingLog357[[#This Row],[PBSP - Postitve Behavior Support Plan]]+'Plan List'!F$13,"")</f>
        <v/>
      </c>
      <c r="S42" s="83"/>
      <c r="T42" s="83"/>
      <c r="U42" s="82" t="str">
        <f>IF(tblTrainingLog357[[#This Row],[Exception to Policy (ETP) request &amp; consent for use of Restrictive Procedures]],tblTrainingLog357[[#This Row],[Exception to Policy (ETP) request &amp; consent for use of Restrictive Procedures]]+'Plan List'!F$17,"")</f>
        <v/>
      </c>
      <c r="V42" s="83"/>
      <c r="W42" s="82" t="str">
        <f>IF(tblTrainingLog357[[#This Row],[Data monitoring for PBSP WITHOUT Restrictive Procedures ]],tblTrainingLog357[[#This Row],[Data monitoring for PBSP WITHOUT Restrictive Procedures ]]+'Plan List'!F$16,"")</f>
        <v/>
      </c>
      <c r="X42" s="83"/>
      <c r="Y42" s="82" t="str">
        <f>IF(tblTrainingLog357[[#This Row],[Data monitoring for PBSP when Restrictive Procedures in place]],tblTrainingLog357[[#This Row],[Data monitoring for PBSP when Restrictive Procedures in place]]+'Plan List'!F$15,"")</f>
        <v/>
      </c>
      <c r="Z42" s="83"/>
      <c r="AA42" s="84"/>
      <c r="AB42" s="84"/>
      <c r="AC42" s="84"/>
      <c r="AD42" s="82" t="str">
        <f>IF(tblTrainingLog357[[#This Row],[Nurse Delegation 90 day review documentation]],tblTrainingLog357[[#This Row],[Nurse Delegation 90 day review documentation]]+'Plan List'!F$22,"")</f>
        <v/>
      </c>
      <c r="AE42" s="82"/>
      <c r="AF42" s="82"/>
      <c r="AG42" s="82"/>
    </row>
    <row r="43" spans="3:33" ht="33.950000000000003" customHeight="1" x14ac:dyDescent="0.3">
      <c r="C43" s="101"/>
      <c r="D43" s="90"/>
      <c r="E43" s="90"/>
      <c r="F43" s="74"/>
      <c r="G43" s="75" t="str">
        <f>IF(tblTrainingLog357[[#This Row],[PCSP (formerly known as ISP)]],tblTrainingLog357[[#This Row],[PCSP (formerly known as ISP)]]+'Plan List'!D$7,"")</f>
        <v/>
      </c>
      <c r="H43" s="81"/>
      <c r="I43" s="75" t="str">
        <f>IF(tblTrainingLog357[[#This Row],[IFP - Indivdual Financial Plan]],tblTrainingLog357[[#This Row],[IFP - Indivdual Financial Plan]]+'Plan List'!F$8,"")</f>
        <v/>
      </c>
      <c r="J43" s="76"/>
      <c r="K43" s="81"/>
      <c r="L43" s="81"/>
      <c r="M43" s="81"/>
      <c r="N43" s="81"/>
      <c r="O43" s="82" t="str">
        <f>IF(tblTrainingLog357[[#This Row],[Medical Device with known safety risk]],tblTrainingLog357[[#This Row],[Medical Device with known safety risk]]+'Plan List'!F$31,"")</f>
        <v/>
      </c>
      <c r="P43" s="83"/>
      <c r="Q43" s="83"/>
      <c r="R43" s="82" t="str">
        <f>IF(tblTrainingLog357[[#This Row],[PBSP - Postitve Behavior Support Plan]],tblTrainingLog357[[#This Row],[PBSP - Postitve Behavior Support Plan]]+'Plan List'!F$13,"")</f>
        <v/>
      </c>
      <c r="S43" s="83"/>
      <c r="T43" s="83"/>
      <c r="U43" s="82" t="str">
        <f>IF(tblTrainingLog357[[#This Row],[Exception to Policy (ETP) request &amp; consent for use of Restrictive Procedures]],tblTrainingLog357[[#This Row],[Exception to Policy (ETP) request &amp; consent for use of Restrictive Procedures]]+'Plan List'!F$17,"")</f>
        <v/>
      </c>
      <c r="V43" s="83"/>
      <c r="W43" s="82" t="str">
        <f>IF(tblTrainingLog357[[#This Row],[Data monitoring for PBSP WITHOUT Restrictive Procedures ]],tblTrainingLog357[[#This Row],[Data monitoring for PBSP WITHOUT Restrictive Procedures ]]+'Plan List'!F$16,"")</f>
        <v/>
      </c>
      <c r="X43" s="83"/>
      <c r="Y43" s="82" t="str">
        <f>IF(tblTrainingLog357[[#This Row],[Data monitoring for PBSP when Restrictive Procedures in place]],tblTrainingLog357[[#This Row],[Data monitoring for PBSP when Restrictive Procedures in place]]+'Plan List'!F$15,"")</f>
        <v/>
      </c>
      <c r="Z43" s="83"/>
      <c r="AA43" s="84"/>
      <c r="AB43" s="84"/>
      <c r="AC43" s="84"/>
      <c r="AD43" s="82" t="str">
        <f>IF(tblTrainingLog357[[#This Row],[Nurse Delegation 90 day review documentation]],tblTrainingLog357[[#This Row],[Nurse Delegation 90 day review documentation]]+'Plan List'!F$22,"")</f>
        <v/>
      </c>
      <c r="AE43" s="82"/>
      <c r="AF43" s="82"/>
      <c r="AG43" s="82"/>
    </row>
    <row r="44" spans="3:33" ht="33.950000000000003" customHeight="1" x14ac:dyDescent="0.3">
      <c r="C44" s="101"/>
      <c r="D44" s="90"/>
      <c r="E44" s="90"/>
      <c r="F44" s="74"/>
      <c r="G44" s="75" t="str">
        <f>IF(tblTrainingLog357[[#This Row],[PCSP (formerly known as ISP)]],tblTrainingLog357[[#This Row],[PCSP (formerly known as ISP)]]+'Plan List'!D$7,"")</f>
        <v/>
      </c>
      <c r="H44" s="81"/>
      <c r="I44" s="75" t="str">
        <f>IF(tblTrainingLog357[[#This Row],[IFP - Indivdual Financial Plan]],tblTrainingLog357[[#This Row],[IFP - Indivdual Financial Plan]]+'Plan List'!F$8,"")</f>
        <v/>
      </c>
      <c r="J44" s="76"/>
      <c r="K44" s="81"/>
      <c r="L44" s="81"/>
      <c r="M44" s="81"/>
      <c r="N44" s="81"/>
      <c r="O44" s="82" t="str">
        <f>IF(tblTrainingLog357[[#This Row],[Medical Device with known safety risk]],tblTrainingLog357[[#This Row],[Medical Device with known safety risk]]+'Plan List'!F$31,"")</f>
        <v/>
      </c>
      <c r="P44" s="83"/>
      <c r="Q44" s="83"/>
      <c r="R44" s="82" t="str">
        <f>IF(tblTrainingLog357[[#This Row],[PBSP - Postitve Behavior Support Plan]],tblTrainingLog357[[#This Row],[PBSP - Postitve Behavior Support Plan]]+'Plan List'!F$13,"")</f>
        <v/>
      </c>
      <c r="S44" s="83"/>
      <c r="T44" s="83"/>
      <c r="U44" s="82" t="str">
        <f>IF(tblTrainingLog357[[#This Row],[Exception to Policy (ETP) request &amp; consent for use of Restrictive Procedures]],tblTrainingLog357[[#This Row],[Exception to Policy (ETP) request &amp; consent for use of Restrictive Procedures]]+'Plan List'!F$17,"")</f>
        <v/>
      </c>
      <c r="V44" s="83"/>
      <c r="W44" s="82" t="str">
        <f>IF(tblTrainingLog357[[#This Row],[Data monitoring for PBSP WITHOUT Restrictive Procedures ]],tblTrainingLog357[[#This Row],[Data monitoring for PBSP WITHOUT Restrictive Procedures ]]+'Plan List'!F$16,"")</f>
        <v/>
      </c>
      <c r="X44" s="83"/>
      <c r="Y44" s="82" t="str">
        <f>IF(tblTrainingLog357[[#This Row],[Data monitoring for PBSP when Restrictive Procedures in place]],tblTrainingLog357[[#This Row],[Data monitoring for PBSP when Restrictive Procedures in place]]+'Plan List'!F$15,"")</f>
        <v/>
      </c>
      <c r="Z44" s="83"/>
      <c r="AA44" s="84"/>
      <c r="AB44" s="84"/>
      <c r="AC44" s="84"/>
      <c r="AD44" s="82" t="str">
        <f>IF(tblTrainingLog357[[#This Row],[Nurse Delegation 90 day review documentation]],tblTrainingLog357[[#This Row],[Nurse Delegation 90 day review documentation]]+'Plan List'!F$22,"")</f>
        <v/>
      </c>
      <c r="AE44" s="82"/>
      <c r="AF44" s="82"/>
      <c r="AG44" s="82"/>
    </row>
    <row r="45" spans="3:33" ht="33.950000000000003" customHeight="1" x14ac:dyDescent="0.3">
      <c r="C45" s="101"/>
      <c r="D45" s="90"/>
      <c r="E45" s="90"/>
      <c r="F45" s="74"/>
      <c r="G45" s="75" t="str">
        <f>IF(tblTrainingLog357[[#This Row],[PCSP (formerly known as ISP)]],tblTrainingLog357[[#This Row],[PCSP (formerly known as ISP)]]+'Plan List'!D$7,"")</f>
        <v/>
      </c>
      <c r="H45" s="81"/>
      <c r="I45" s="75" t="str">
        <f>IF(tblTrainingLog357[[#This Row],[IFP - Indivdual Financial Plan]],tblTrainingLog357[[#This Row],[IFP - Indivdual Financial Plan]]+'Plan List'!F$8,"")</f>
        <v/>
      </c>
      <c r="J45" s="76"/>
      <c r="K45" s="81"/>
      <c r="L45" s="81"/>
      <c r="M45" s="81"/>
      <c r="N45" s="81"/>
      <c r="O45" s="82" t="str">
        <f>IF(tblTrainingLog357[[#This Row],[Medical Device with known safety risk]],tblTrainingLog357[[#This Row],[Medical Device with known safety risk]]+'Plan List'!F$31,"")</f>
        <v/>
      </c>
      <c r="P45" s="83"/>
      <c r="Q45" s="83"/>
      <c r="R45" s="82" t="str">
        <f>IF(tblTrainingLog357[[#This Row],[PBSP - Postitve Behavior Support Plan]],tblTrainingLog357[[#This Row],[PBSP - Postitve Behavior Support Plan]]+'Plan List'!F$13,"")</f>
        <v/>
      </c>
      <c r="S45" s="83"/>
      <c r="T45" s="83"/>
      <c r="U45" s="82" t="str">
        <f>IF(tblTrainingLog357[[#This Row],[Exception to Policy (ETP) request &amp; consent for use of Restrictive Procedures]],tblTrainingLog357[[#This Row],[Exception to Policy (ETP) request &amp; consent for use of Restrictive Procedures]]+'Plan List'!F$17,"")</f>
        <v/>
      </c>
      <c r="V45" s="83"/>
      <c r="W45" s="82" t="str">
        <f>IF(tblTrainingLog357[[#This Row],[Data monitoring for PBSP WITHOUT Restrictive Procedures ]],tblTrainingLog357[[#This Row],[Data monitoring for PBSP WITHOUT Restrictive Procedures ]]+'Plan List'!F$16,"")</f>
        <v/>
      </c>
      <c r="X45" s="83"/>
      <c r="Y45" s="82" t="str">
        <f>IF(tblTrainingLog357[[#This Row],[Data monitoring for PBSP when Restrictive Procedures in place]],tblTrainingLog357[[#This Row],[Data monitoring for PBSP when Restrictive Procedures in place]]+'Plan List'!F$15,"")</f>
        <v/>
      </c>
      <c r="Z45" s="83"/>
      <c r="AA45" s="84"/>
      <c r="AB45" s="84"/>
      <c r="AC45" s="84"/>
      <c r="AD45" s="82" t="str">
        <f>IF(tblTrainingLog357[[#This Row],[Nurse Delegation 90 day review documentation]],tblTrainingLog357[[#This Row],[Nurse Delegation 90 day review documentation]]+'Plan List'!F$22,"")</f>
        <v/>
      </c>
      <c r="AE45" s="82"/>
      <c r="AF45" s="82"/>
      <c r="AG45" s="82"/>
    </row>
    <row r="46" spans="3:33" ht="33.950000000000003" customHeight="1" x14ac:dyDescent="0.3">
      <c r="C46" s="101"/>
      <c r="D46" s="90"/>
      <c r="E46" s="90"/>
      <c r="F46" s="74"/>
      <c r="G46" s="75" t="str">
        <f>IF(tblTrainingLog357[[#This Row],[PCSP (formerly known as ISP)]],tblTrainingLog357[[#This Row],[PCSP (formerly known as ISP)]]+'Plan List'!D$7,"")</f>
        <v/>
      </c>
      <c r="H46" s="81"/>
      <c r="I46" s="75" t="str">
        <f>IF(tblTrainingLog357[[#This Row],[IFP - Indivdual Financial Plan]],tblTrainingLog357[[#This Row],[IFP - Indivdual Financial Plan]]+'Plan List'!F$8,"")</f>
        <v/>
      </c>
      <c r="J46" s="76"/>
      <c r="K46" s="81"/>
      <c r="L46" s="81"/>
      <c r="M46" s="81"/>
      <c r="N46" s="81"/>
      <c r="O46" s="82" t="str">
        <f>IF(tblTrainingLog357[[#This Row],[Medical Device with known safety risk]],tblTrainingLog357[[#This Row],[Medical Device with known safety risk]]+'Plan List'!F$31,"")</f>
        <v/>
      </c>
      <c r="P46" s="83"/>
      <c r="Q46" s="83"/>
      <c r="R46" s="82" t="str">
        <f>IF(tblTrainingLog357[[#This Row],[PBSP - Postitve Behavior Support Plan]],tblTrainingLog357[[#This Row],[PBSP - Postitve Behavior Support Plan]]+'Plan List'!F$13,"")</f>
        <v/>
      </c>
      <c r="S46" s="83"/>
      <c r="T46" s="83"/>
      <c r="U46" s="82" t="str">
        <f>IF(tblTrainingLog357[[#This Row],[Exception to Policy (ETP) request &amp; consent for use of Restrictive Procedures]],tblTrainingLog357[[#This Row],[Exception to Policy (ETP) request &amp; consent for use of Restrictive Procedures]]+'Plan List'!F$17,"")</f>
        <v/>
      </c>
      <c r="V46" s="83"/>
      <c r="W46" s="82" t="str">
        <f>IF(tblTrainingLog357[[#This Row],[Data monitoring for PBSP WITHOUT Restrictive Procedures ]],tblTrainingLog357[[#This Row],[Data monitoring for PBSP WITHOUT Restrictive Procedures ]]+'Plan List'!F$16,"")</f>
        <v/>
      </c>
      <c r="X46" s="83"/>
      <c r="Y46" s="82" t="str">
        <f>IF(tblTrainingLog357[[#This Row],[Data monitoring for PBSP when Restrictive Procedures in place]],tblTrainingLog357[[#This Row],[Data monitoring for PBSP when Restrictive Procedures in place]]+'Plan List'!F$15,"")</f>
        <v/>
      </c>
      <c r="Z46" s="83"/>
      <c r="AA46" s="84"/>
      <c r="AB46" s="84"/>
      <c r="AC46" s="84"/>
      <c r="AD46" s="82" t="str">
        <f>IF(tblTrainingLog357[[#This Row],[Nurse Delegation 90 day review documentation]],tblTrainingLog357[[#This Row],[Nurse Delegation 90 day review documentation]]+'Plan List'!F$22,"")</f>
        <v/>
      </c>
      <c r="AE46" s="82"/>
      <c r="AF46" s="82"/>
      <c r="AG46" s="82"/>
    </row>
    <row r="47" spans="3:33" ht="33.950000000000003" customHeight="1" x14ac:dyDescent="0.3">
      <c r="C47" s="101"/>
      <c r="D47" s="90"/>
      <c r="E47" s="90"/>
      <c r="F47" s="74"/>
      <c r="G47" s="75" t="str">
        <f>IF(tblTrainingLog357[[#This Row],[PCSP (formerly known as ISP)]],tblTrainingLog357[[#This Row],[PCSP (formerly known as ISP)]]+'Plan List'!D$7,"")</f>
        <v/>
      </c>
      <c r="H47" s="81"/>
      <c r="I47" s="75" t="str">
        <f>IF(tblTrainingLog357[[#This Row],[IFP - Indivdual Financial Plan]],tblTrainingLog357[[#This Row],[IFP - Indivdual Financial Plan]]+'Plan List'!F$8,"")</f>
        <v/>
      </c>
      <c r="J47" s="76"/>
      <c r="K47" s="81"/>
      <c r="L47" s="81"/>
      <c r="M47" s="81"/>
      <c r="N47" s="81"/>
      <c r="O47" s="82" t="str">
        <f>IF(tblTrainingLog357[[#This Row],[Medical Device with known safety risk]],tblTrainingLog357[[#This Row],[Medical Device with known safety risk]]+'Plan List'!F$31,"")</f>
        <v/>
      </c>
      <c r="P47" s="83"/>
      <c r="Q47" s="83"/>
      <c r="R47" s="82" t="str">
        <f>IF(tblTrainingLog357[[#This Row],[PBSP - Postitve Behavior Support Plan]],tblTrainingLog357[[#This Row],[PBSP - Postitve Behavior Support Plan]]+'Plan List'!F$13,"")</f>
        <v/>
      </c>
      <c r="S47" s="83"/>
      <c r="T47" s="83"/>
      <c r="U47" s="82" t="str">
        <f>IF(tblTrainingLog357[[#This Row],[Exception to Policy (ETP) request &amp; consent for use of Restrictive Procedures]],tblTrainingLog357[[#This Row],[Exception to Policy (ETP) request &amp; consent for use of Restrictive Procedures]]+'Plan List'!F$17,"")</f>
        <v/>
      </c>
      <c r="V47" s="83"/>
      <c r="W47" s="82" t="str">
        <f>IF(tblTrainingLog357[[#This Row],[Data monitoring for PBSP WITHOUT Restrictive Procedures ]],tblTrainingLog357[[#This Row],[Data monitoring for PBSP WITHOUT Restrictive Procedures ]]+'Plan List'!F$16,"")</f>
        <v/>
      </c>
      <c r="X47" s="83"/>
      <c r="Y47" s="82" t="str">
        <f>IF(tblTrainingLog357[[#This Row],[Data monitoring for PBSP when Restrictive Procedures in place]],tblTrainingLog357[[#This Row],[Data monitoring for PBSP when Restrictive Procedures in place]]+'Plan List'!F$15,"")</f>
        <v/>
      </c>
      <c r="Z47" s="83"/>
      <c r="AA47" s="84"/>
      <c r="AB47" s="84"/>
      <c r="AC47" s="84"/>
      <c r="AD47" s="82" t="str">
        <f>IF(tblTrainingLog357[[#This Row],[Nurse Delegation 90 day review documentation]],tblTrainingLog357[[#This Row],[Nurse Delegation 90 day review documentation]]+'Plan List'!F$22,"")</f>
        <v/>
      </c>
      <c r="AE47" s="82"/>
      <c r="AF47" s="82"/>
      <c r="AG47" s="82"/>
    </row>
    <row r="48" spans="3:33" ht="33.950000000000003" customHeight="1" x14ac:dyDescent="0.3">
      <c r="C48" s="101"/>
      <c r="D48" s="90"/>
      <c r="E48" s="90"/>
      <c r="F48" s="74"/>
      <c r="G48" s="75" t="str">
        <f>IF(tblTrainingLog357[[#This Row],[PCSP (formerly known as ISP)]],tblTrainingLog357[[#This Row],[PCSP (formerly known as ISP)]]+'Plan List'!D$7,"")</f>
        <v/>
      </c>
      <c r="H48" s="81"/>
      <c r="I48" s="75" t="str">
        <f>IF(tblTrainingLog357[[#This Row],[IFP - Indivdual Financial Plan]],tblTrainingLog357[[#This Row],[IFP - Indivdual Financial Plan]]+'Plan List'!F$8,"")</f>
        <v/>
      </c>
      <c r="J48" s="76"/>
      <c r="K48" s="81"/>
      <c r="L48" s="81"/>
      <c r="M48" s="81"/>
      <c r="N48" s="81"/>
      <c r="O48" s="82" t="str">
        <f>IF(tblTrainingLog357[[#This Row],[Medical Device with known safety risk]],tblTrainingLog357[[#This Row],[Medical Device with known safety risk]]+'Plan List'!F$31,"")</f>
        <v/>
      </c>
      <c r="P48" s="83"/>
      <c r="Q48" s="83"/>
      <c r="R48" s="82" t="str">
        <f>IF(tblTrainingLog357[[#This Row],[PBSP - Postitve Behavior Support Plan]],tblTrainingLog357[[#This Row],[PBSP - Postitve Behavior Support Plan]]+'Plan List'!F$13,"")</f>
        <v/>
      </c>
      <c r="S48" s="83"/>
      <c r="T48" s="83"/>
      <c r="U48" s="82" t="str">
        <f>IF(tblTrainingLog357[[#This Row],[Exception to Policy (ETP) request &amp; consent for use of Restrictive Procedures]],tblTrainingLog357[[#This Row],[Exception to Policy (ETP) request &amp; consent for use of Restrictive Procedures]]+'Plan List'!F$17,"")</f>
        <v/>
      </c>
      <c r="V48" s="83"/>
      <c r="W48" s="82" t="str">
        <f>IF(tblTrainingLog357[[#This Row],[Data monitoring for PBSP WITHOUT Restrictive Procedures ]],tblTrainingLog357[[#This Row],[Data monitoring for PBSP WITHOUT Restrictive Procedures ]]+'Plan List'!F$16,"")</f>
        <v/>
      </c>
      <c r="X48" s="83"/>
      <c r="Y48" s="82" t="str">
        <f>IF(tblTrainingLog357[[#This Row],[Data monitoring for PBSP when Restrictive Procedures in place]],tblTrainingLog357[[#This Row],[Data monitoring for PBSP when Restrictive Procedures in place]]+'Plan List'!F$15,"")</f>
        <v/>
      </c>
      <c r="Z48" s="83"/>
      <c r="AA48" s="84"/>
      <c r="AB48" s="84"/>
      <c r="AC48" s="84"/>
      <c r="AD48" s="82" t="str">
        <f>IF(tblTrainingLog357[[#This Row],[Nurse Delegation 90 day review documentation]],tblTrainingLog357[[#This Row],[Nurse Delegation 90 day review documentation]]+'Plan List'!F$22,"")</f>
        <v/>
      </c>
      <c r="AE48" s="82"/>
      <c r="AF48" s="82"/>
      <c r="AG48" s="82"/>
    </row>
    <row r="49" spans="3:33" ht="33.950000000000003" customHeight="1" x14ac:dyDescent="0.3">
      <c r="C49" s="101"/>
      <c r="D49" s="90"/>
      <c r="E49" s="90"/>
      <c r="F49" s="74"/>
      <c r="G49" s="75" t="str">
        <f>IF(tblTrainingLog357[[#This Row],[PCSP (formerly known as ISP)]],tblTrainingLog357[[#This Row],[PCSP (formerly known as ISP)]]+'Plan List'!D$7,"")</f>
        <v/>
      </c>
      <c r="H49" s="81"/>
      <c r="I49" s="75" t="str">
        <f>IF(tblTrainingLog357[[#This Row],[IFP - Indivdual Financial Plan]],tblTrainingLog357[[#This Row],[IFP - Indivdual Financial Plan]]+'Plan List'!F$8,"")</f>
        <v/>
      </c>
      <c r="J49" s="76"/>
      <c r="K49" s="81"/>
      <c r="L49" s="81"/>
      <c r="M49" s="81"/>
      <c r="N49" s="81"/>
      <c r="O49" s="82" t="str">
        <f>IF(tblTrainingLog357[[#This Row],[Medical Device with known safety risk]],tblTrainingLog357[[#This Row],[Medical Device with known safety risk]]+'Plan List'!F$31,"")</f>
        <v/>
      </c>
      <c r="P49" s="83"/>
      <c r="Q49" s="83"/>
      <c r="R49" s="82" t="str">
        <f>IF(tblTrainingLog357[[#This Row],[PBSP - Postitve Behavior Support Plan]],tblTrainingLog357[[#This Row],[PBSP - Postitve Behavior Support Plan]]+'Plan List'!F$13,"")</f>
        <v/>
      </c>
      <c r="S49" s="83"/>
      <c r="T49" s="83"/>
      <c r="U49" s="82" t="str">
        <f>IF(tblTrainingLog357[[#This Row],[Exception to Policy (ETP) request &amp; consent for use of Restrictive Procedures]],tblTrainingLog357[[#This Row],[Exception to Policy (ETP) request &amp; consent for use of Restrictive Procedures]]+'Plan List'!F$17,"")</f>
        <v/>
      </c>
      <c r="V49" s="83"/>
      <c r="W49" s="82" t="str">
        <f>IF(tblTrainingLog357[[#This Row],[Data monitoring for PBSP WITHOUT Restrictive Procedures ]],tblTrainingLog357[[#This Row],[Data monitoring for PBSP WITHOUT Restrictive Procedures ]]+'Plan List'!F$16,"")</f>
        <v/>
      </c>
      <c r="X49" s="83"/>
      <c r="Y49" s="82" t="str">
        <f>IF(tblTrainingLog357[[#This Row],[Data monitoring for PBSP when Restrictive Procedures in place]],tblTrainingLog357[[#This Row],[Data monitoring for PBSP when Restrictive Procedures in place]]+'Plan List'!F$15,"")</f>
        <v/>
      </c>
      <c r="Z49" s="83"/>
      <c r="AA49" s="84"/>
      <c r="AB49" s="84"/>
      <c r="AC49" s="84"/>
      <c r="AD49" s="82" t="str">
        <f>IF(tblTrainingLog357[[#This Row],[Nurse Delegation 90 day review documentation]],tblTrainingLog357[[#This Row],[Nurse Delegation 90 day review documentation]]+'Plan List'!F$22,"")</f>
        <v/>
      </c>
      <c r="AE49" s="82"/>
      <c r="AF49" s="82"/>
      <c r="AG49" s="82"/>
    </row>
    <row r="50" spans="3:33" ht="33.950000000000003" customHeight="1" x14ac:dyDescent="0.3">
      <c r="C50" s="101"/>
      <c r="D50" s="90"/>
      <c r="E50" s="90"/>
      <c r="F50" s="74"/>
      <c r="G50" s="75" t="str">
        <f>IF(tblTrainingLog357[[#This Row],[PCSP (formerly known as ISP)]],tblTrainingLog357[[#This Row],[PCSP (formerly known as ISP)]]+'Plan List'!D$7,"")</f>
        <v/>
      </c>
      <c r="H50" s="81"/>
      <c r="I50" s="75" t="str">
        <f>IF(tblTrainingLog357[[#This Row],[IFP - Indivdual Financial Plan]],tblTrainingLog357[[#This Row],[IFP - Indivdual Financial Plan]]+'Plan List'!F$8,"")</f>
        <v/>
      </c>
      <c r="J50" s="76"/>
      <c r="K50" s="81"/>
      <c r="L50" s="81"/>
      <c r="M50" s="81"/>
      <c r="N50" s="81"/>
      <c r="O50" s="82" t="str">
        <f>IF(tblTrainingLog357[[#This Row],[Medical Device with known safety risk]],tblTrainingLog357[[#This Row],[Medical Device with known safety risk]]+'Plan List'!F$31,"")</f>
        <v/>
      </c>
      <c r="P50" s="83"/>
      <c r="Q50" s="83"/>
      <c r="R50" s="82" t="str">
        <f>IF(tblTrainingLog357[[#This Row],[PBSP - Postitve Behavior Support Plan]],tblTrainingLog357[[#This Row],[PBSP - Postitve Behavior Support Plan]]+'Plan List'!F$13,"")</f>
        <v/>
      </c>
      <c r="S50" s="83"/>
      <c r="T50" s="83"/>
      <c r="U50" s="82" t="str">
        <f>IF(tblTrainingLog357[[#This Row],[Exception to Policy (ETP) request &amp; consent for use of Restrictive Procedures]],tblTrainingLog357[[#This Row],[Exception to Policy (ETP) request &amp; consent for use of Restrictive Procedures]]+'Plan List'!F$17,"")</f>
        <v/>
      </c>
      <c r="V50" s="83"/>
      <c r="W50" s="82" t="str">
        <f>IF(tblTrainingLog357[[#This Row],[Data monitoring for PBSP WITHOUT Restrictive Procedures ]],tblTrainingLog357[[#This Row],[Data monitoring for PBSP WITHOUT Restrictive Procedures ]]+'Plan List'!F$16,"")</f>
        <v/>
      </c>
      <c r="X50" s="83"/>
      <c r="Y50" s="82" t="str">
        <f>IF(tblTrainingLog357[[#This Row],[Data monitoring for PBSP when Restrictive Procedures in place]],tblTrainingLog357[[#This Row],[Data monitoring for PBSP when Restrictive Procedures in place]]+'Plan List'!F$15,"")</f>
        <v/>
      </c>
      <c r="Z50" s="83"/>
      <c r="AA50" s="84"/>
      <c r="AB50" s="84"/>
      <c r="AC50" s="84"/>
      <c r="AD50" s="82" t="str">
        <f>IF(tblTrainingLog357[[#This Row],[Nurse Delegation 90 day review documentation]],tblTrainingLog357[[#This Row],[Nurse Delegation 90 day review documentation]]+'Plan List'!F$22,"")</f>
        <v/>
      </c>
      <c r="AE50" s="82"/>
      <c r="AF50" s="82"/>
      <c r="AG50" s="82"/>
    </row>
    <row r="51" spans="3:33" ht="33.950000000000003" customHeight="1" x14ac:dyDescent="0.3">
      <c r="C51" s="101"/>
      <c r="D51" s="90"/>
      <c r="E51" s="90"/>
      <c r="F51" s="74"/>
      <c r="G51" s="75" t="str">
        <f>IF(tblTrainingLog357[[#This Row],[PCSP (formerly known as ISP)]],tblTrainingLog357[[#This Row],[PCSP (formerly known as ISP)]]+'Plan List'!D$7,"")</f>
        <v/>
      </c>
      <c r="H51" s="81"/>
      <c r="I51" s="75" t="str">
        <f>IF(tblTrainingLog357[[#This Row],[IFP - Indivdual Financial Plan]],tblTrainingLog357[[#This Row],[IFP - Indivdual Financial Plan]]+'Plan List'!F$8,"")</f>
        <v/>
      </c>
      <c r="J51" s="76"/>
      <c r="K51" s="81"/>
      <c r="L51" s="81"/>
      <c r="M51" s="81"/>
      <c r="N51" s="81"/>
      <c r="O51" s="82" t="str">
        <f>IF(tblTrainingLog357[[#This Row],[Medical Device with known safety risk]],tblTrainingLog357[[#This Row],[Medical Device with known safety risk]]+'Plan List'!F$31,"")</f>
        <v/>
      </c>
      <c r="P51" s="83"/>
      <c r="Q51" s="83"/>
      <c r="R51" s="82" t="str">
        <f>IF(tblTrainingLog357[[#This Row],[PBSP - Postitve Behavior Support Plan]],tblTrainingLog357[[#This Row],[PBSP - Postitve Behavior Support Plan]]+'Plan List'!F$13,"")</f>
        <v/>
      </c>
      <c r="S51" s="83"/>
      <c r="T51" s="83"/>
      <c r="U51" s="82" t="str">
        <f>IF(tblTrainingLog357[[#This Row],[Exception to Policy (ETP) request &amp; consent for use of Restrictive Procedures]],tblTrainingLog357[[#This Row],[Exception to Policy (ETP) request &amp; consent for use of Restrictive Procedures]]+'Plan List'!F$17,"")</f>
        <v/>
      </c>
      <c r="V51" s="83"/>
      <c r="W51" s="82" t="str">
        <f>IF(tblTrainingLog357[[#This Row],[Data monitoring for PBSP WITHOUT Restrictive Procedures ]],tblTrainingLog357[[#This Row],[Data monitoring for PBSP WITHOUT Restrictive Procedures ]]+'Plan List'!F$16,"")</f>
        <v/>
      </c>
      <c r="X51" s="83"/>
      <c r="Y51" s="82" t="str">
        <f>IF(tblTrainingLog357[[#This Row],[Data monitoring for PBSP when Restrictive Procedures in place]],tblTrainingLog357[[#This Row],[Data monitoring for PBSP when Restrictive Procedures in place]]+'Plan List'!F$15,"")</f>
        <v/>
      </c>
      <c r="Z51" s="83"/>
      <c r="AA51" s="84"/>
      <c r="AB51" s="84"/>
      <c r="AC51" s="84"/>
      <c r="AD51" s="82" t="str">
        <f>IF(tblTrainingLog357[[#This Row],[Nurse Delegation 90 day review documentation]],tblTrainingLog357[[#This Row],[Nurse Delegation 90 day review documentation]]+'Plan List'!F$22,"")</f>
        <v/>
      </c>
      <c r="AE51" s="82"/>
      <c r="AF51" s="82"/>
      <c r="AG51" s="82"/>
    </row>
    <row r="52" spans="3:33" ht="33.950000000000003" customHeight="1" x14ac:dyDescent="0.3">
      <c r="C52" s="101"/>
      <c r="D52" s="90"/>
      <c r="E52" s="90"/>
      <c r="F52" s="74"/>
      <c r="G52" s="75" t="str">
        <f>IF(tblTrainingLog357[[#This Row],[PCSP (formerly known as ISP)]],tblTrainingLog357[[#This Row],[PCSP (formerly known as ISP)]]+'Plan List'!D$7,"")</f>
        <v/>
      </c>
      <c r="H52" s="81"/>
      <c r="I52" s="75" t="str">
        <f>IF(tblTrainingLog357[[#This Row],[IFP - Indivdual Financial Plan]],tblTrainingLog357[[#This Row],[IFP - Indivdual Financial Plan]]+'Plan List'!F$8,"")</f>
        <v/>
      </c>
      <c r="J52" s="76"/>
      <c r="K52" s="81"/>
      <c r="L52" s="81"/>
      <c r="M52" s="81"/>
      <c r="N52" s="81"/>
      <c r="O52" s="82" t="str">
        <f>IF(tblTrainingLog357[[#This Row],[Medical Device with known safety risk]],tblTrainingLog357[[#This Row],[Medical Device with known safety risk]]+'Plan List'!F$31,"")</f>
        <v/>
      </c>
      <c r="P52" s="83"/>
      <c r="Q52" s="83"/>
      <c r="R52" s="82" t="str">
        <f>IF(tblTrainingLog357[[#This Row],[PBSP - Postitve Behavior Support Plan]],tblTrainingLog357[[#This Row],[PBSP - Postitve Behavior Support Plan]]+'Plan List'!F$13,"")</f>
        <v/>
      </c>
      <c r="S52" s="83"/>
      <c r="T52" s="83"/>
      <c r="U52" s="82" t="str">
        <f>IF(tblTrainingLog357[[#This Row],[Exception to Policy (ETP) request &amp; consent for use of Restrictive Procedures]],tblTrainingLog357[[#This Row],[Exception to Policy (ETP) request &amp; consent for use of Restrictive Procedures]]+'Plan List'!F$17,"")</f>
        <v/>
      </c>
      <c r="V52" s="83"/>
      <c r="W52" s="82" t="str">
        <f>IF(tblTrainingLog357[[#This Row],[Data monitoring for PBSP WITHOUT Restrictive Procedures ]],tblTrainingLog357[[#This Row],[Data monitoring for PBSP WITHOUT Restrictive Procedures ]]+'Plan List'!F$16,"")</f>
        <v/>
      </c>
      <c r="X52" s="83"/>
      <c r="Y52" s="82" t="str">
        <f>IF(tblTrainingLog357[[#This Row],[Data monitoring for PBSP when Restrictive Procedures in place]],tblTrainingLog357[[#This Row],[Data monitoring for PBSP when Restrictive Procedures in place]]+'Plan List'!F$15,"")</f>
        <v/>
      </c>
      <c r="Z52" s="83"/>
      <c r="AA52" s="84"/>
      <c r="AB52" s="84"/>
      <c r="AC52" s="84"/>
      <c r="AD52" s="82" t="str">
        <f>IF(tblTrainingLog357[[#This Row],[Nurse Delegation 90 day review documentation]],tblTrainingLog357[[#This Row],[Nurse Delegation 90 day review documentation]]+'Plan List'!F$22,"")</f>
        <v/>
      </c>
      <c r="AE52" s="82"/>
      <c r="AF52" s="82"/>
      <c r="AG52" s="82"/>
    </row>
    <row r="53" spans="3:33" ht="33.950000000000003" customHeight="1" x14ac:dyDescent="0.3">
      <c r="C53" s="101"/>
      <c r="D53" s="90"/>
      <c r="E53" s="90"/>
      <c r="F53" s="74"/>
      <c r="G53" s="75" t="str">
        <f>IF(tblTrainingLog357[[#This Row],[PCSP (formerly known as ISP)]],tblTrainingLog357[[#This Row],[PCSP (formerly known as ISP)]]+'Plan List'!D$7,"")</f>
        <v/>
      </c>
      <c r="H53" s="81"/>
      <c r="I53" s="75" t="str">
        <f>IF(tblTrainingLog357[[#This Row],[IFP - Indivdual Financial Plan]],tblTrainingLog357[[#This Row],[IFP - Indivdual Financial Plan]]+'Plan List'!F$8,"")</f>
        <v/>
      </c>
      <c r="J53" s="76"/>
      <c r="K53" s="81"/>
      <c r="L53" s="81"/>
      <c r="M53" s="81"/>
      <c r="N53" s="81"/>
      <c r="O53" s="82" t="str">
        <f>IF(tblTrainingLog357[[#This Row],[Medical Device with known safety risk]],tblTrainingLog357[[#This Row],[Medical Device with known safety risk]]+'Plan List'!F$31,"")</f>
        <v/>
      </c>
      <c r="P53" s="83"/>
      <c r="Q53" s="83"/>
      <c r="R53" s="82" t="str">
        <f>IF(tblTrainingLog357[[#This Row],[PBSP - Postitve Behavior Support Plan]],tblTrainingLog357[[#This Row],[PBSP - Postitve Behavior Support Plan]]+'Plan List'!F$13,"")</f>
        <v/>
      </c>
      <c r="S53" s="83"/>
      <c r="T53" s="83"/>
      <c r="U53" s="82" t="str">
        <f>IF(tblTrainingLog357[[#This Row],[Exception to Policy (ETP) request &amp; consent for use of Restrictive Procedures]],tblTrainingLog357[[#This Row],[Exception to Policy (ETP) request &amp; consent for use of Restrictive Procedures]]+'Plan List'!F$17,"")</f>
        <v/>
      </c>
      <c r="V53" s="83"/>
      <c r="W53" s="82" t="str">
        <f>IF(tblTrainingLog357[[#This Row],[Data monitoring for PBSP WITHOUT Restrictive Procedures ]],tblTrainingLog357[[#This Row],[Data monitoring for PBSP WITHOUT Restrictive Procedures ]]+'Plan List'!F$16,"")</f>
        <v/>
      </c>
      <c r="X53" s="83"/>
      <c r="Y53" s="82" t="str">
        <f>IF(tblTrainingLog357[[#This Row],[Data monitoring for PBSP when Restrictive Procedures in place]],tblTrainingLog357[[#This Row],[Data monitoring for PBSP when Restrictive Procedures in place]]+'Plan List'!F$15,"")</f>
        <v/>
      </c>
      <c r="Z53" s="83"/>
      <c r="AA53" s="84"/>
      <c r="AB53" s="84"/>
      <c r="AC53" s="84"/>
      <c r="AD53" s="82" t="str">
        <f>IF(tblTrainingLog357[[#This Row],[Nurse Delegation 90 day review documentation]],tblTrainingLog357[[#This Row],[Nurse Delegation 90 day review documentation]]+'Plan List'!F$22,"")</f>
        <v/>
      </c>
      <c r="AE53" s="82"/>
      <c r="AF53" s="82"/>
      <c r="AG53" s="82"/>
    </row>
    <row r="54" spans="3:33" ht="33.950000000000003" customHeight="1" x14ac:dyDescent="0.3">
      <c r="C54" s="101"/>
      <c r="D54" s="90"/>
      <c r="E54" s="90"/>
      <c r="F54" s="74"/>
      <c r="G54" s="75" t="str">
        <f>IF(tblTrainingLog357[[#This Row],[PCSP (formerly known as ISP)]],tblTrainingLog357[[#This Row],[PCSP (formerly known as ISP)]]+'Plan List'!D$7,"")</f>
        <v/>
      </c>
      <c r="H54" s="81"/>
      <c r="I54" s="75" t="str">
        <f>IF(tblTrainingLog357[[#This Row],[IFP - Indivdual Financial Plan]],tblTrainingLog357[[#This Row],[IFP - Indivdual Financial Plan]]+'Plan List'!F$8,"")</f>
        <v/>
      </c>
      <c r="J54" s="76"/>
      <c r="K54" s="81"/>
      <c r="L54" s="81"/>
      <c r="M54" s="81"/>
      <c r="N54" s="81"/>
      <c r="O54" s="82" t="str">
        <f>IF(tblTrainingLog357[[#This Row],[Medical Device with known safety risk]],tblTrainingLog357[[#This Row],[Medical Device with known safety risk]]+'Plan List'!F$31,"")</f>
        <v/>
      </c>
      <c r="P54" s="83"/>
      <c r="Q54" s="83"/>
      <c r="R54" s="82" t="str">
        <f>IF(tblTrainingLog357[[#This Row],[PBSP - Postitve Behavior Support Plan]],tblTrainingLog357[[#This Row],[PBSP - Postitve Behavior Support Plan]]+'Plan List'!F$13,"")</f>
        <v/>
      </c>
      <c r="S54" s="83"/>
      <c r="T54" s="83"/>
      <c r="U54" s="82" t="str">
        <f>IF(tblTrainingLog357[[#This Row],[Exception to Policy (ETP) request &amp; consent for use of Restrictive Procedures]],tblTrainingLog357[[#This Row],[Exception to Policy (ETP) request &amp; consent for use of Restrictive Procedures]]+'Plan List'!F$17,"")</f>
        <v/>
      </c>
      <c r="V54" s="83"/>
      <c r="W54" s="82" t="str">
        <f>IF(tblTrainingLog357[[#This Row],[Data monitoring for PBSP WITHOUT Restrictive Procedures ]],tblTrainingLog357[[#This Row],[Data monitoring for PBSP WITHOUT Restrictive Procedures ]]+'Plan List'!F$16,"")</f>
        <v/>
      </c>
      <c r="X54" s="83"/>
      <c r="Y54" s="82" t="str">
        <f>IF(tblTrainingLog357[[#This Row],[Data monitoring for PBSP when Restrictive Procedures in place]],tblTrainingLog357[[#This Row],[Data monitoring for PBSP when Restrictive Procedures in place]]+'Plan List'!F$15,"")</f>
        <v/>
      </c>
      <c r="Z54" s="83"/>
      <c r="AA54" s="84"/>
      <c r="AB54" s="84"/>
      <c r="AC54" s="84"/>
      <c r="AD54" s="82" t="str">
        <f>IF(tblTrainingLog357[[#This Row],[Nurse Delegation 90 day review documentation]],tblTrainingLog357[[#This Row],[Nurse Delegation 90 day review documentation]]+'Plan List'!F$22,"")</f>
        <v/>
      </c>
      <c r="AE54" s="82"/>
      <c r="AF54" s="82"/>
      <c r="AG54" s="82"/>
    </row>
    <row r="55" spans="3:33" ht="33.950000000000003" customHeight="1" x14ac:dyDescent="0.3">
      <c r="C55" s="101"/>
      <c r="D55" s="90"/>
      <c r="E55" s="90"/>
      <c r="F55" s="74"/>
      <c r="G55" s="75" t="str">
        <f>IF(tblTrainingLog357[[#This Row],[PCSP (formerly known as ISP)]],tblTrainingLog357[[#This Row],[PCSP (formerly known as ISP)]]+'Plan List'!D$7,"")</f>
        <v/>
      </c>
      <c r="H55" s="81"/>
      <c r="I55" s="75" t="str">
        <f>IF(tblTrainingLog357[[#This Row],[IFP - Indivdual Financial Plan]],tblTrainingLog357[[#This Row],[IFP - Indivdual Financial Plan]]+'Plan List'!F$8,"")</f>
        <v/>
      </c>
      <c r="J55" s="76"/>
      <c r="K55" s="81"/>
      <c r="L55" s="81"/>
      <c r="M55" s="81"/>
      <c r="N55" s="81"/>
      <c r="O55" s="82" t="str">
        <f>IF(tblTrainingLog357[[#This Row],[Medical Device with known safety risk]],tblTrainingLog357[[#This Row],[Medical Device with known safety risk]]+'Plan List'!F$31,"")</f>
        <v/>
      </c>
      <c r="P55" s="83"/>
      <c r="Q55" s="83"/>
      <c r="R55" s="82" t="str">
        <f>IF(tblTrainingLog357[[#This Row],[PBSP - Postitve Behavior Support Plan]],tblTrainingLog357[[#This Row],[PBSP - Postitve Behavior Support Plan]]+'Plan List'!F$13,"")</f>
        <v/>
      </c>
      <c r="S55" s="83"/>
      <c r="T55" s="83"/>
      <c r="U55" s="82" t="str">
        <f>IF(tblTrainingLog357[[#This Row],[Exception to Policy (ETP) request &amp; consent for use of Restrictive Procedures]],tblTrainingLog357[[#This Row],[Exception to Policy (ETP) request &amp; consent for use of Restrictive Procedures]]+'Plan List'!F$17,"")</f>
        <v/>
      </c>
      <c r="V55" s="83"/>
      <c r="W55" s="82" t="str">
        <f>IF(tblTrainingLog357[[#This Row],[Data monitoring for PBSP WITHOUT Restrictive Procedures ]],tblTrainingLog357[[#This Row],[Data monitoring for PBSP WITHOUT Restrictive Procedures ]]+'Plan List'!F$16,"")</f>
        <v/>
      </c>
      <c r="X55" s="83"/>
      <c r="Y55" s="82" t="str">
        <f>IF(tblTrainingLog357[[#This Row],[Data monitoring for PBSP when Restrictive Procedures in place]],tblTrainingLog357[[#This Row],[Data monitoring for PBSP when Restrictive Procedures in place]]+'Plan List'!F$15,"")</f>
        <v/>
      </c>
      <c r="Z55" s="83"/>
      <c r="AA55" s="84"/>
      <c r="AB55" s="84"/>
      <c r="AC55" s="84"/>
      <c r="AD55" s="82" t="str">
        <f>IF(tblTrainingLog357[[#This Row],[Nurse Delegation 90 day review documentation]],tblTrainingLog357[[#This Row],[Nurse Delegation 90 day review documentation]]+'Plan List'!F$22,"")</f>
        <v/>
      </c>
      <c r="AE55" s="82"/>
      <c r="AF55" s="82"/>
      <c r="AG55" s="82"/>
    </row>
    <row r="56" spans="3:33" ht="33.950000000000003" customHeight="1" x14ac:dyDescent="0.3">
      <c r="C56" s="101"/>
      <c r="D56" s="90"/>
      <c r="E56" s="90"/>
      <c r="F56" s="74"/>
      <c r="G56" s="75" t="str">
        <f>IF(tblTrainingLog357[[#This Row],[PCSP (formerly known as ISP)]],tblTrainingLog357[[#This Row],[PCSP (formerly known as ISP)]]+'Plan List'!D$7,"")</f>
        <v/>
      </c>
      <c r="H56" s="81"/>
      <c r="I56" s="75" t="str">
        <f>IF(tblTrainingLog357[[#This Row],[IFP - Indivdual Financial Plan]],tblTrainingLog357[[#This Row],[IFP - Indivdual Financial Plan]]+'Plan List'!F$8,"")</f>
        <v/>
      </c>
      <c r="J56" s="76"/>
      <c r="K56" s="81"/>
      <c r="L56" s="81"/>
      <c r="M56" s="81"/>
      <c r="N56" s="81"/>
      <c r="O56" s="82" t="str">
        <f>IF(tblTrainingLog357[[#This Row],[Medical Device with known safety risk]],tblTrainingLog357[[#This Row],[Medical Device with known safety risk]]+'Plan List'!F$31,"")</f>
        <v/>
      </c>
      <c r="P56" s="83"/>
      <c r="Q56" s="83"/>
      <c r="R56" s="82" t="str">
        <f>IF(tblTrainingLog357[[#This Row],[PBSP - Postitve Behavior Support Plan]],tblTrainingLog357[[#This Row],[PBSP - Postitve Behavior Support Plan]]+'Plan List'!F$13,"")</f>
        <v/>
      </c>
      <c r="S56" s="83"/>
      <c r="T56" s="83"/>
      <c r="U56" s="82" t="str">
        <f>IF(tblTrainingLog357[[#This Row],[Exception to Policy (ETP) request &amp; consent for use of Restrictive Procedures]],tblTrainingLog357[[#This Row],[Exception to Policy (ETP) request &amp; consent for use of Restrictive Procedures]]+'Plan List'!F$17,"")</f>
        <v/>
      </c>
      <c r="V56" s="83"/>
      <c r="W56" s="82" t="str">
        <f>IF(tblTrainingLog357[[#This Row],[Data monitoring for PBSP WITHOUT Restrictive Procedures ]],tblTrainingLog357[[#This Row],[Data monitoring for PBSP WITHOUT Restrictive Procedures ]]+'Plan List'!F$16,"")</f>
        <v/>
      </c>
      <c r="X56" s="83"/>
      <c r="Y56" s="82" t="str">
        <f>IF(tblTrainingLog357[[#This Row],[Data monitoring for PBSP when Restrictive Procedures in place]],tblTrainingLog357[[#This Row],[Data monitoring for PBSP when Restrictive Procedures in place]]+'Plan List'!F$15,"")</f>
        <v/>
      </c>
      <c r="Z56" s="83"/>
      <c r="AA56" s="84"/>
      <c r="AB56" s="84"/>
      <c r="AC56" s="84"/>
      <c r="AD56" s="82" t="str">
        <f>IF(tblTrainingLog357[[#This Row],[Nurse Delegation 90 day review documentation]],tblTrainingLog357[[#This Row],[Nurse Delegation 90 day review documentation]]+'Plan List'!F$22,"")</f>
        <v/>
      </c>
      <c r="AE56" s="82"/>
      <c r="AF56" s="82"/>
      <c r="AG56" s="82"/>
    </row>
    <row r="57" spans="3:33" ht="33.950000000000003" customHeight="1" x14ac:dyDescent="0.3">
      <c r="C57" s="101"/>
      <c r="D57" s="90"/>
      <c r="E57" s="90"/>
      <c r="F57" s="74"/>
      <c r="G57" s="75" t="str">
        <f>IF(tblTrainingLog357[[#This Row],[PCSP (formerly known as ISP)]],tblTrainingLog357[[#This Row],[PCSP (formerly known as ISP)]]+'Plan List'!D$7,"")</f>
        <v/>
      </c>
      <c r="H57" s="81"/>
      <c r="I57" s="75" t="str">
        <f>IF(tblTrainingLog357[[#This Row],[IFP - Indivdual Financial Plan]],tblTrainingLog357[[#This Row],[IFP - Indivdual Financial Plan]]+'Plan List'!F$8,"")</f>
        <v/>
      </c>
      <c r="J57" s="76"/>
      <c r="K57" s="81"/>
      <c r="L57" s="81"/>
      <c r="M57" s="81"/>
      <c r="N57" s="81"/>
      <c r="O57" s="82" t="str">
        <f>IF(tblTrainingLog357[[#This Row],[Medical Device with known safety risk]],tblTrainingLog357[[#This Row],[Medical Device with known safety risk]]+'Plan List'!F$31,"")</f>
        <v/>
      </c>
      <c r="P57" s="83"/>
      <c r="Q57" s="83"/>
      <c r="R57" s="82" t="str">
        <f>IF(tblTrainingLog357[[#This Row],[PBSP - Postitve Behavior Support Plan]],tblTrainingLog357[[#This Row],[PBSP - Postitve Behavior Support Plan]]+'Plan List'!F$13,"")</f>
        <v/>
      </c>
      <c r="S57" s="83"/>
      <c r="T57" s="83"/>
      <c r="U57" s="82" t="str">
        <f>IF(tblTrainingLog357[[#This Row],[Exception to Policy (ETP) request &amp; consent for use of Restrictive Procedures]],tblTrainingLog357[[#This Row],[Exception to Policy (ETP) request &amp; consent for use of Restrictive Procedures]]+'Plan List'!F$17,"")</f>
        <v/>
      </c>
      <c r="V57" s="83"/>
      <c r="W57" s="82" t="str">
        <f>IF(tblTrainingLog357[[#This Row],[Data monitoring for PBSP WITHOUT Restrictive Procedures ]],tblTrainingLog357[[#This Row],[Data monitoring for PBSP WITHOUT Restrictive Procedures ]]+'Plan List'!F$16,"")</f>
        <v/>
      </c>
      <c r="X57" s="83"/>
      <c r="Y57" s="82" t="str">
        <f>IF(tblTrainingLog357[[#This Row],[Data monitoring for PBSP when Restrictive Procedures in place]],tblTrainingLog357[[#This Row],[Data monitoring for PBSP when Restrictive Procedures in place]]+'Plan List'!F$15,"")</f>
        <v/>
      </c>
      <c r="Z57" s="83"/>
      <c r="AA57" s="84"/>
      <c r="AB57" s="84"/>
      <c r="AC57" s="84"/>
      <c r="AD57" s="82" t="str">
        <f>IF(tblTrainingLog357[[#This Row],[Nurse Delegation 90 day review documentation]],tblTrainingLog357[[#This Row],[Nurse Delegation 90 day review documentation]]+'Plan List'!F$22,"")</f>
        <v/>
      </c>
      <c r="AE57" s="82"/>
      <c r="AF57" s="82"/>
      <c r="AG57" s="82"/>
    </row>
    <row r="58" spans="3:33" ht="33.950000000000003" customHeight="1" x14ac:dyDescent="0.3">
      <c r="C58" s="101"/>
      <c r="D58" s="90"/>
      <c r="E58" s="90"/>
      <c r="F58" s="74"/>
      <c r="G58" s="75" t="str">
        <f>IF(tblTrainingLog357[[#This Row],[PCSP (formerly known as ISP)]],tblTrainingLog357[[#This Row],[PCSP (formerly known as ISP)]]+'Plan List'!D$7,"")</f>
        <v/>
      </c>
      <c r="H58" s="81"/>
      <c r="I58" s="75" t="str">
        <f>IF(tblTrainingLog357[[#This Row],[IFP - Indivdual Financial Plan]],tblTrainingLog357[[#This Row],[IFP - Indivdual Financial Plan]]+'Plan List'!F$8,"")</f>
        <v/>
      </c>
      <c r="J58" s="76"/>
      <c r="K58" s="81"/>
      <c r="L58" s="81"/>
      <c r="M58" s="81"/>
      <c r="N58" s="81"/>
      <c r="O58" s="82" t="str">
        <f>IF(tblTrainingLog357[[#This Row],[Medical Device with known safety risk]],tblTrainingLog357[[#This Row],[Medical Device with known safety risk]]+'Plan List'!F$31,"")</f>
        <v/>
      </c>
      <c r="P58" s="83"/>
      <c r="Q58" s="83"/>
      <c r="R58" s="82" t="str">
        <f>IF(tblTrainingLog357[[#This Row],[PBSP - Postitve Behavior Support Plan]],tblTrainingLog357[[#This Row],[PBSP - Postitve Behavior Support Plan]]+'Plan List'!F$13,"")</f>
        <v/>
      </c>
      <c r="S58" s="83"/>
      <c r="T58" s="83"/>
      <c r="U58" s="82" t="str">
        <f>IF(tblTrainingLog357[[#This Row],[Exception to Policy (ETP) request &amp; consent for use of Restrictive Procedures]],tblTrainingLog357[[#This Row],[Exception to Policy (ETP) request &amp; consent for use of Restrictive Procedures]]+'Plan List'!F$17,"")</f>
        <v/>
      </c>
      <c r="V58" s="83"/>
      <c r="W58" s="82" t="str">
        <f>IF(tblTrainingLog357[[#This Row],[Data monitoring for PBSP WITHOUT Restrictive Procedures ]],tblTrainingLog357[[#This Row],[Data monitoring for PBSP WITHOUT Restrictive Procedures ]]+'Plan List'!F$16,"")</f>
        <v/>
      </c>
      <c r="X58" s="83"/>
      <c r="Y58" s="82" t="str">
        <f>IF(tblTrainingLog357[[#This Row],[Data monitoring for PBSP when Restrictive Procedures in place]],tblTrainingLog357[[#This Row],[Data monitoring for PBSP when Restrictive Procedures in place]]+'Plan List'!F$15,"")</f>
        <v/>
      </c>
      <c r="Z58" s="83"/>
      <c r="AA58" s="84"/>
      <c r="AB58" s="84"/>
      <c r="AC58" s="84"/>
      <c r="AD58" s="82" t="str">
        <f>IF(tblTrainingLog357[[#This Row],[Nurse Delegation 90 day review documentation]],tblTrainingLog357[[#This Row],[Nurse Delegation 90 day review documentation]]+'Plan List'!F$22,"")</f>
        <v/>
      </c>
      <c r="AE58" s="82"/>
      <c r="AF58" s="82"/>
      <c r="AG58" s="82"/>
    </row>
    <row r="59" spans="3:33" ht="33.950000000000003" customHeight="1" x14ac:dyDescent="0.3">
      <c r="C59" s="101"/>
      <c r="D59" s="90"/>
      <c r="E59" s="90"/>
      <c r="F59" s="74"/>
      <c r="G59" s="75" t="str">
        <f>IF(tblTrainingLog357[[#This Row],[PCSP (formerly known as ISP)]],tblTrainingLog357[[#This Row],[PCSP (formerly known as ISP)]]+'Plan List'!D$7,"")</f>
        <v/>
      </c>
      <c r="H59" s="81"/>
      <c r="I59" s="75" t="str">
        <f>IF(tblTrainingLog357[[#This Row],[IFP - Indivdual Financial Plan]],tblTrainingLog357[[#This Row],[IFP - Indivdual Financial Plan]]+'Plan List'!F$8,"")</f>
        <v/>
      </c>
      <c r="J59" s="76"/>
      <c r="K59" s="81"/>
      <c r="L59" s="81"/>
      <c r="M59" s="81"/>
      <c r="N59" s="81"/>
      <c r="O59" s="82" t="str">
        <f>IF(tblTrainingLog357[[#This Row],[Medical Device with known safety risk]],tblTrainingLog357[[#This Row],[Medical Device with known safety risk]]+'Plan List'!F$31,"")</f>
        <v/>
      </c>
      <c r="P59" s="83"/>
      <c r="Q59" s="83"/>
      <c r="R59" s="82" t="str">
        <f>IF(tblTrainingLog357[[#This Row],[PBSP - Postitve Behavior Support Plan]],tblTrainingLog357[[#This Row],[PBSP - Postitve Behavior Support Plan]]+'Plan List'!F$13,"")</f>
        <v/>
      </c>
      <c r="S59" s="83"/>
      <c r="T59" s="83"/>
      <c r="U59" s="82" t="str">
        <f>IF(tblTrainingLog357[[#This Row],[Exception to Policy (ETP) request &amp; consent for use of Restrictive Procedures]],tblTrainingLog357[[#This Row],[Exception to Policy (ETP) request &amp; consent for use of Restrictive Procedures]]+'Plan List'!F$17,"")</f>
        <v/>
      </c>
      <c r="V59" s="83"/>
      <c r="W59" s="82" t="str">
        <f>IF(tblTrainingLog357[[#This Row],[Data monitoring for PBSP WITHOUT Restrictive Procedures ]],tblTrainingLog357[[#This Row],[Data monitoring for PBSP WITHOUT Restrictive Procedures ]]+'Plan List'!F$16,"")</f>
        <v/>
      </c>
      <c r="X59" s="83"/>
      <c r="Y59" s="82" t="str">
        <f>IF(tblTrainingLog357[[#This Row],[Data monitoring for PBSP when Restrictive Procedures in place]],tblTrainingLog357[[#This Row],[Data monitoring for PBSP when Restrictive Procedures in place]]+'Plan List'!F$15,"")</f>
        <v/>
      </c>
      <c r="Z59" s="83"/>
      <c r="AA59" s="84"/>
      <c r="AB59" s="84"/>
      <c r="AC59" s="84"/>
      <c r="AD59" s="82" t="str">
        <f>IF(tblTrainingLog357[[#This Row],[Nurse Delegation 90 day review documentation]],tblTrainingLog357[[#This Row],[Nurse Delegation 90 day review documentation]]+'Plan List'!F$22,"")</f>
        <v/>
      </c>
      <c r="AE59" s="82"/>
      <c r="AF59" s="82"/>
      <c r="AG59" s="82"/>
    </row>
    <row r="60" spans="3:33" ht="33.950000000000003" customHeight="1" x14ac:dyDescent="0.3">
      <c r="C60" s="101"/>
      <c r="D60" s="90"/>
      <c r="E60" s="90"/>
      <c r="F60" s="74"/>
      <c r="G60" s="75" t="str">
        <f>IF(tblTrainingLog357[[#This Row],[PCSP (formerly known as ISP)]],tblTrainingLog357[[#This Row],[PCSP (formerly known as ISP)]]+'Plan List'!D$7,"")</f>
        <v/>
      </c>
      <c r="H60" s="81"/>
      <c r="I60" s="75" t="str">
        <f>IF(tblTrainingLog357[[#This Row],[IFP - Indivdual Financial Plan]],tblTrainingLog357[[#This Row],[IFP - Indivdual Financial Plan]]+'Plan List'!F$8,"")</f>
        <v/>
      </c>
      <c r="J60" s="76"/>
      <c r="K60" s="81"/>
      <c r="L60" s="81"/>
      <c r="M60" s="81"/>
      <c r="N60" s="81"/>
      <c r="O60" s="82" t="str">
        <f>IF(tblTrainingLog357[[#This Row],[Medical Device with known safety risk]],tblTrainingLog357[[#This Row],[Medical Device with known safety risk]]+'Plan List'!F$31,"")</f>
        <v/>
      </c>
      <c r="P60" s="83"/>
      <c r="Q60" s="83"/>
      <c r="R60" s="82" t="str">
        <f>IF(tblTrainingLog357[[#This Row],[PBSP - Postitve Behavior Support Plan]],tblTrainingLog357[[#This Row],[PBSP - Postitve Behavior Support Plan]]+'Plan List'!F$13,"")</f>
        <v/>
      </c>
      <c r="S60" s="83"/>
      <c r="T60" s="83"/>
      <c r="U60" s="82" t="str">
        <f>IF(tblTrainingLog357[[#This Row],[Exception to Policy (ETP) request &amp; consent for use of Restrictive Procedures]],tblTrainingLog357[[#This Row],[Exception to Policy (ETP) request &amp; consent for use of Restrictive Procedures]]+'Plan List'!F$17,"")</f>
        <v/>
      </c>
      <c r="V60" s="83"/>
      <c r="W60" s="82" t="str">
        <f>IF(tblTrainingLog357[[#This Row],[Data monitoring for PBSP WITHOUT Restrictive Procedures ]],tblTrainingLog357[[#This Row],[Data monitoring for PBSP WITHOUT Restrictive Procedures ]]+'Plan List'!F$16,"")</f>
        <v/>
      </c>
      <c r="X60" s="83"/>
      <c r="Y60" s="82" t="str">
        <f>IF(tblTrainingLog357[[#This Row],[Data monitoring for PBSP when Restrictive Procedures in place]],tblTrainingLog357[[#This Row],[Data monitoring for PBSP when Restrictive Procedures in place]]+'Plan List'!F$15,"")</f>
        <v/>
      </c>
      <c r="Z60" s="83"/>
      <c r="AA60" s="84"/>
      <c r="AB60" s="84"/>
      <c r="AC60" s="84"/>
      <c r="AD60" s="82" t="str">
        <f>IF(tblTrainingLog357[[#This Row],[Nurse Delegation 90 day review documentation]],tblTrainingLog357[[#This Row],[Nurse Delegation 90 day review documentation]]+'Plan List'!F$22,"")</f>
        <v/>
      </c>
      <c r="AE60" s="82"/>
      <c r="AF60" s="82"/>
      <c r="AG60" s="82"/>
    </row>
    <row r="61" spans="3:33" ht="33.950000000000003" customHeight="1" x14ac:dyDescent="0.3">
      <c r="C61" s="101"/>
      <c r="D61" s="90"/>
      <c r="E61" s="90"/>
      <c r="F61" s="74"/>
      <c r="G61" s="75" t="str">
        <f>IF(tblTrainingLog357[[#This Row],[PCSP (formerly known as ISP)]],tblTrainingLog357[[#This Row],[PCSP (formerly known as ISP)]]+'Plan List'!D$7,"")</f>
        <v/>
      </c>
      <c r="H61" s="81"/>
      <c r="I61" s="75" t="str">
        <f>IF(tblTrainingLog357[[#This Row],[IFP - Indivdual Financial Plan]],tblTrainingLog357[[#This Row],[IFP - Indivdual Financial Plan]]+'Plan List'!F$8,"")</f>
        <v/>
      </c>
      <c r="J61" s="76"/>
      <c r="K61" s="81"/>
      <c r="L61" s="81"/>
      <c r="M61" s="81"/>
      <c r="N61" s="81"/>
      <c r="O61" s="82" t="str">
        <f>IF(tblTrainingLog357[[#This Row],[Medical Device with known safety risk]],tblTrainingLog357[[#This Row],[Medical Device with known safety risk]]+'Plan List'!F$31,"")</f>
        <v/>
      </c>
      <c r="P61" s="83"/>
      <c r="Q61" s="83"/>
      <c r="R61" s="82" t="str">
        <f>IF(tblTrainingLog357[[#This Row],[PBSP - Postitve Behavior Support Plan]],tblTrainingLog357[[#This Row],[PBSP - Postitve Behavior Support Plan]]+'Plan List'!F$13,"")</f>
        <v/>
      </c>
      <c r="S61" s="83"/>
      <c r="T61" s="83"/>
      <c r="U61" s="82" t="str">
        <f>IF(tblTrainingLog357[[#This Row],[Exception to Policy (ETP) request &amp; consent for use of Restrictive Procedures]],tblTrainingLog357[[#This Row],[Exception to Policy (ETP) request &amp; consent for use of Restrictive Procedures]]+'Plan List'!F$17,"")</f>
        <v/>
      </c>
      <c r="V61" s="83"/>
      <c r="W61" s="82" t="str">
        <f>IF(tblTrainingLog357[[#This Row],[Data monitoring for PBSP WITHOUT Restrictive Procedures ]],tblTrainingLog357[[#This Row],[Data monitoring for PBSP WITHOUT Restrictive Procedures ]]+'Plan List'!F$16,"")</f>
        <v/>
      </c>
      <c r="X61" s="83"/>
      <c r="Y61" s="82" t="str">
        <f>IF(tblTrainingLog357[[#This Row],[Data monitoring for PBSP when Restrictive Procedures in place]],tblTrainingLog357[[#This Row],[Data monitoring for PBSP when Restrictive Procedures in place]]+'Plan List'!F$15,"")</f>
        <v/>
      </c>
      <c r="Z61" s="83"/>
      <c r="AA61" s="84"/>
      <c r="AB61" s="84"/>
      <c r="AC61" s="84"/>
      <c r="AD61" s="82" t="str">
        <f>IF(tblTrainingLog357[[#This Row],[Nurse Delegation 90 day review documentation]],tblTrainingLog357[[#This Row],[Nurse Delegation 90 day review documentation]]+'Plan List'!F$22,"")</f>
        <v/>
      </c>
      <c r="AE61" s="82"/>
      <c r="AF61" s="82"/>
      <c r="AG61" s="82"/>
    </row>
    <row r="62" spans="3:33" ht="33.950000000000003" customHeight="1" x14ac:dyDescent="0.3">
      <c r="C62" s="101"/>
      <c r="D62" s="90"/>
      <c r="E62" s="90"/>
      <c r="F62" s="74"/>
      <c r="G62" s="75" t="str">
        <f>IF(tblTrainingLog357[[#This Row],[PCSP (formerly known as ISP)]],tblTrainingLog357[[#This Row],[PCSP (formerly known as ISP)]]+'Plan List'!D$7,"")</f>
        <v/>
      </c>
      <c r="H62" s="81"/>
      <c r="I62" s="75" t="str">
        <f>IF(tblTrainingLog357[[#This Row],[IFP - Indivdual Financial Plan]],tblTrainingLog357[[#This Row],[IFP - Indivdual Financial Plan]]+'Plan List'!F$8,"")</f>
        <v/>
      </c>
      <c r="J62" s="76"/>
      <c r="K62" s="81"/>
      <c r="L62" s="81"/>
      <c r="M62" s="81"/>
      <c r="N62" s="81"/>
      <c r="O62" s="82" t="str">
        <f>IF(tblTrainingLog357[[#This Row],[Medical Device with known safety risk]],tblTrainingLog357[[#This Row],[Medical Device with known safety risk]]+'Plan List'!F$31,"")</f>
        <v/>
      </c>
      <c r="P62" s="83"/>
      <c r="Q62" s="83"/>
      <c r="R62" s="82" t="str">
        <f>IF(tblTrainingLog357[[#This Row],[PBSP - Postitve Behavior Support Plan]],tblTrainingLog357[[#This Row],[PBSP - Postitve Behavior Support Plan]]+'Plan List'!F$13,"")</f>
        <v/>
      </c>
      <c r="S62" s="83"/>
      <c r="T62" s="83"/>
      <c r="U62" s="82" t="str">
        <f>IF(tblTrainingLog357[[#This Row],[Exception to Policy (ETP) request &amp; consent for use of Restrictive Procedures]],tblTrainingLog357[[#This Row],[Exception to Policy (ETP) request &amp; consent for use of Restrictive Procedures]]+'Plan List'!F$17,"")</f>
        <v/>
      </c>
      <c r="V62" s="83"/>
      <c r="W62" s="82" t="str">
        <f>IF(tblTrainingLog357[[#This Row],[Data monitoring for PBSP WITHOUT Restrictive Procedures ]],tblTrainingLog357[[#This Row],[Data monitoring for PBSP WITHOUT Restrictive Procedures ]]+'Plan List'!F$16,"")</f>
        <v/>
      </c>
      <c r="X62" s="83"/>
      <c r="Y62" s="82" t="str">
        <f>IF(tblTrainingLog357[[#This Row],[Data monitoring for PBSP when Restrictive Procedures in place]],tblTrainingLog357[[#This Row],[Data monitoring for PBSP when Restrictive Procedures in place]]+'Plan List'!F$15,"")</f>
        <v/>
      </c>
      <c r="Z62" s="83"/>
      <c r="AA62" s="84"/>
      <c r="AB62" s="84"/>
      <c r="AC62" s="84"/>
      <c r="AD62" s="82" t="str">
        <f>IF(tblTrainingLog357[[#This Row],[Nurse Delegation 90 day review documentation]],tblTrainingLog357[[#This Row],[Nurse Delegation 90 day review documentation]]+'Plan List'!F$22,"")</f>
        <v/>
      </c>
      <c r="AE62" s="82"/>
      <c r="AF62" s="82"/>
      <c r="AG62" s="82"/>
    </row>
    <row r="63" spans="3:33" ht="33.950000000000003" customHeight="1" x14ac:dyDescent="0.3">
      <c r="C63" s="101"/>
      <c r="D63" s="90"/>
      <c r="E63" s="90"/>
      <c r="F63" s="74"/>
      <c r="G63" s="75" t="str">
        <f>IF(tblTrainingLog357[[#This Row],[PCSP (formerly known as ISP)]],tblTrainingLog357[[#This Row],[PCSP (formerly known as ISP)]]+'Plan List'!D$7,"")</f>
        <v/>
      </c>
      <c r="H63" s="81"/>
      <c r="I63" s="75" t="str">
        <f>IF(tblTrainingLog357[[#This Row],[IFP - Indivdual Financial Plan]],tblTrainingLog357[[#This Row],[IFP - Indivdual Financial Plan]]+'Plan List'!F$8,"")</f>
        <v/>
      </c>
      <c r="J63" s="76"/>
      <c r="K63" s="81"/>
      <c r="L63" s="81"/>
      <c r="M63" s="81"/>
      <c r="N63" s="81"/>
      <c r="O63" s="82" t="str">
        <f>IF(tblTrainingLog357[[#This Row],[Medical Device with known safety risk]],tblTrainingLog357[[#This Row],[Medical Device with known safety risk]]+'Plan List'!F$31,"")</f>
        <v/>
      </c>
      <c r="P63" s="83"/>
      <c r="Q63" s="83"/>
      <c r="R63" s="82" t="str">
        <f>IF(tblTrainingLog357[[#This Row],[PBSP - Postitve Behavior Support Plan]],tblTrainingLog357[[#This Row],[PBSP - Postitve Behavior Support Plan]]+'Plan List'!F$13,"")</f>
        <v/>
      </c>
      <c r="S63" s="83"/>
      <c r="T63" s="83"/>
      <c r="U63" s="82" t="str">
        <f>IF(tblTrainingLog357[[#This Row],[Exception to Policy (ETP) request &amp; consent for use of Restrictive Procedures]],tblTrainingLog357[[#This Row],[Exception to Policy (ETP) request &amp; consent for use of Restrictive Procedures]]+'Plan List'!F$17,"")</f>
        <v/>
      </c>
      <c r="V63" s="83"/>
      <c r="W63" s="82" t="str">
        <f>IF(tblTrainingLog357[[#This Row],[Data monitoring for PBSP WITHOUT Restrictive Procedures ]],tblTrainingLog357[[#This Row],[Data monitoring for PBSP WITHOUT Restrictive Procedures ]]+'Plan List'!F$16,"")</f>
        <v/>
      </c>
      <c r="X63" s="83"/>
      <c r="Y63" s="82" t="str">
        <f>IF(tblTrainingLog357[[#This Row],[Data monitoring for PBSP when Restrictive Procedures in place]],tblTrainingLog357[[#This Row],[Data monitoring for PBSP when Restrictive Procedures in place]]+'Plan List'!F$15,"")</f>
        <v/>
      </c>
      <c r="Z63" s="83"/>
      <c r="AA63" s="84"/>
      <c r="AB63" s="84"/>
      <c r="AC63" s="84"/>
      <c r="AD63" s="82" t="str">
        <f>IF(tblTrainingLog357[[#This Row],[Nurse Delegation 90 day review documentation]],tblTrainingLog357[[#This Row],[Nurse Delegation 90 day review documentation]]+'Plan List'!F$22,"")</f>
        <v/>
      </c>
      <c r="AE63" s="82"/>
      <c r="AF63" s="82"/>
      <c r="AG63" s="82"/>
    </row>
    <row r="64" spans="3:33" ht="33.950000000000003" customHeight="1" x14ac:dyDescent="0.3">
      <c r="C64" s="101"/>
      <c r="D64" s="90"/>
      <c r="E64" s="90"/>
      <c r="F64" s="74"/>
      <c r="G64" s="75" t="str">
        <f>IF(tblTrainingLog357[[#This Row],[PCSP (formerly known as ISP)]],tblTrainingLog357[[#This Row],[PCSP (formerly known as ISP)]]+'Plan List'!D$7,"")</f>
        <v/>
      </c>
      <c r="H64" s="81"/>
      <c r="I64" s="75" t="str">
        <f>IF(tblTrainingLog357[[#This Row],[IFP - Indivdual Financial Plan]],tblTrainingLog357[[#This Row],[IFP - Indivdual Financial Plan]]+'Plan List'!F$8,"")</f>
        <v/>
      </c>
      <c r="J64" s="76"/>
      <c r="K64" s="81"/>
      <c r="L64" s="81"/>
      <c r="M64" s="81"/>
      <c r="N64" s="81"/>
      <c r="O64" s="82" t="str">
        <f>IF(tblTrainingLog357[[#This Row],[Medical Device with known safety risk]],tblTrainingLog357[[#This Row],[Medical Device with known safety risk]]+'Plan List'!F$31,"")</f>
        <v/>
      </c>
      <c r="P64" s="83"/>
      <c r="Q64" s="83"/>
      <c r="R64" s="82" t="str">
        <f>IF(tblTrainingLog357[[#This Row],[PBSP - Postitve Behavior Support Plan]],tblTrainingLog357[[#This Row],[PBSP - Postitve Behavior Support Plan]]+'Plan List'!F$13,"")</f>
        <v/>
      </c>
      <c r="S64" s="83"/>
      <c r="T64" s="83"/>
      <c r="U64" s="82" t="str">
        <f>IF(tblTrainingLog357[[#This Row],[Exception to Policy (ETP) request &amp; consent for use of Restrictive Procedures]],tblTrainingLog357[[#This Row],[Exception to Policy (ETP) request &amp; consent for use of Restrictive Procedures]]+'Plan List'!F$17,"")</f>
        <v/>
      </c>
      <c r="V64" s="83"/>
      <c r="W64" s="82" t="str">
        <f>IF(tblTrainingLog357[[#This Row],[Data monitoring for PBSP WITHOUT Restrictive Procedures ]],tblTrainingLog357[[#This Row],[Data monitoring for PBSP WITHOUT Restrictive Procedures ]]+'Plan List'!F$16,"")</f>
        <v/>
      </c>
      <c r="X64" s="83"/>
      <c r="Y64" s="82" t="str">
        <f>IF(tblTrainingLog357[[#This Row],[Data monitoring for PBSP when Restrictive Procedures in place]],tblTrainingLog357[[#This Row],[Data monitoring for PBSP when Restrictive Procedures in place]]+'Plan List'!F$15,"")</f>
        <v/>
      </c>
      <c r="Z64" s="83"/>
      <c r="AA64" s="84"/>
      <c r="AB64" s="84"/>
      <c r="AC64" s="84"/>
      <c r="AD64" s="82" t="str">
        <f>IF(tblTrainingLog357[[#This Row],[Nurse Delegation 90 day review documentation]],tblTrainingLog357[[#This Row],[Nurse Delegation 90 day review documentation]]+'Plan List'!F$22,"")</f>
        <v/>
      </c>
      <c r="AE64" s="82"/>
      <c r="AF64" s="82"/>
      <c r="AG64" s="82"/>
    </row>
    <row r="65" spans="3:33" ht="33.950000000000003" customHeight="1" x14ac:dyDescent="0.3">
      <c r="C65" s="101"/>
      <c r="D65" s="90"/>
      <c r="E65" s="90"/>
      <c r="F65" s="74"/>
      <c r="G65" s="75" t="str">
        <f>IF(tblTrainingLog357[[#This Row],[PCSP (formerly known as ISP)]],tblTrainingLog357[[#This Row],[PCSP (formerly known as ISP)]]+'Plan List'!D$7,"")</f>
        <v/>
      </c>
      <c r="H65" s="81"/>
      <c r="I65" s="75" t="str">
        <f>IF(tblTrainingLog357[[#This Row],[IFP - Indivdual Financial Plan]],tblTrainingLog357[[#This Row],[IFP - Indivdual Financial Plan]]+'Plan List'!F$8,"")</f>
        <v/>
      </c>
      <c r="J65" s="76"/>
      <c r="K65" s="81"/>
      <c r="L65" s="81"/>
      <c r="M65" s="81"/>
      <c r="N65" s="81"/>
      <c r="O65" s="82" t="str">
        <f>IF(tblTrainingLog357[[#This Row],[Medical Device with known safety risk]],tblTrainingLog357[[#This Row],[Medical Device with known safety risk]]+'Plan List'!F$31,"")</f>
        <v/>
      </c>
      <c r="P65" s="83"/>
      <c r="Q65" s="83"/>
      <c r="R65" s="82" t="str">
        <f>IF(tblTrainingLog357[[#This Row],[PBSP - Postitve Behavior Support Plan]],tblTrainingLog357[[#This Row],[PBSP - Postitve Behavior Support Plan]]+'Plan List'!F$13,"")</f>
        <v/>
      </c>
      <c r="S65" s="83"/>
      <c r="T65" s="83"/>
      <c r="U65" s="82" t="str">
        <f>IF(tblTrainingLog357[[#This Row],[Exception to Policy (ETP) request &amp; consent for use of Restrictive Procedures]],tblTrainingLog357[[#This Row],[Exception to Policy (ETP) request &amp; consent for use of Restrictive Procedures]]+'Plan List'!F$17,"")</f>
        <v/>
      </c>
      <c r="V65" s="83"/>
      <c r="W65" s="82" t="str">
        <f>IF(tblTrainingLog357[[#This Row],[Data monitoring for PBSP WITHOUT Restrictive Procedures ]],tblTrainingLog357[[#This Row],[Data monitoring for PBSP WITHOUT Restrictive Procedures ]]+'Plan List'!F$16,"")</f>
        <v/>
      </c>
      <c r="X65" s="83"/>
      <c r="Y65" s="82" t="str">
        <f>IF(tblTrainingLog357[[#This Row],[Data monitoring for PBSP when Restrictive Procedures in place]],tblTrainingLog357[[#This Row],[Data monitoring for PBSP when Restrictive Procedures in place]]+'Plan List'!F$15,"")</f>
        <v/>
      </c>
      <c r="Z65" s="83"/>
      <c r="AA65" s="84"/>
      <c r="AB65" s="84"/>
      <c r="AC65" s="84"/>
      <c r="AD65" s="82" t="str">
        <f>IF(tblTrainingLog357[[#This Row],[Nurse Delegation 90 day review documentation]],tblTrainingLog357[[#This Row],[Nurse Delegation 90 day review documentation]]+'Plan List'!F$22,"")</f>
        <v/>
      </c>
      <c r="AE65" s="82"/>
      <c r="AF65" s="82"/>
      <c r="AG65" s="82"/>
    </row>
    <row r="66" spans="3:33" ht="33.950000000000003" customHeight="1" x14ac:dyDescent="0.3">
      <c r="C66" s="101"/>
      <c r="D66" s="90"/>
      <c r="E66" s="90"/>
      <c r="F66" s="74"/>
      <c r="G66" s="75" t="str">
        <f>IF(tblTrainingLog357[[#This Row],[PCSP (formerly known as ISP)]],tblTrainingLog357[[#This Row],[PCSP (formerly known as ISP)]]+'Plan List'!D$7,"")</f>
        <v/>
      </c>
      <c r="H66" s="81"/>
      <c r="I66" s="75" t="str">
        <f>IF(tblTrainingLog357[[#This Row],[IFP - Indivdual Financial Plan]],tblTrainingLog357[[#This Row],[IFP - Indivdual Financial Plan]]+'Plan List'!F$8,"")</f>
        <v/>
      </c>
      <c r="J66" s="76"/>
      <c r="K66" s="81"/>
      <c r="L66" s="81"/>
      <c r="M66" s="81"/>
      <c r="N66" s="81"/>
      <c r="O66" s="82" t="str">
        <f>IF(tblTrainingLog357[[#This Row],[Medical Device with known safety risk]],tblTrainingLog357[[#This Row],[Medical Device with known safety risk]]+'Plan List'!F$31,"")</f>
        <v/>
      </c>
      <c r="P66" s="83"/>
      <c r="Q66" s="83"/>
      <c r="R66" s="82" t="str">
        <f>IF(tblTrainingLog357[[#This Row],[PBSP - Postitve Behavior Support Plan]],tblTrainingLog357[[#This Row],[PBSP - Postitve Behavior Support Plan]]+'Plan List'!F$13,"")</f>
        <v/>
      </c>
      <c r="S66" s="83"/>
      <c r="T66" s="83"/>
      <c r="U66" s="82" t="str">
        <f>IF(tblTrainingLog357[[#This Row],[Exception to Policy (ETP) request &amp; consent for use of Restrictive Procedures]],tblTrainingLog357[[#This Row],[Exception to Policy (ETP) request &amp; consent for use of Restrictive Procedures]]+'Plan List'!F$17,"")</f>
        <v/>
      </c>
      <c r="V66" s="83"/>
      <c r="W66" s="82" t="str">
        <f>IF(tblTrainingLog357[[#This Row],[Data monitoring for PBSP WITHOUT Restrictive Procedures ]],tblTrainingLog357[[#This Row],[Data monitoring for PBSP WITHOUT Restrictive Procedures ]]+'Plan List'!F$16,"")</f>
        <v/>
      </c>
      <c r="X66" s="83"/>
      <c r="Y66" s="82" t="str">
        <f>IF(tblTrainingLog357[[#This Row],[Data monitoring for PBSP when Restrictive Procedures in place]],tblTrainingLog357[[#This Row],[Data monitoring for PBSP when Restrictive Procedures in place]]+'Plan List'!F$15,"")</f>
        <v/>
      </c>
      <c r="Z66" s="83"/>
      <c r="AA66" s="84"/>
      <c r="AB66" s="84"/>
      <c r="AC66" s="84"/>
      <c r="AD66" s="82" t="str">
        <f>IF(tblTrainingLog357[[#This Row],[Nurse Delegation 90 day review documentation]],tblTrainingLog357[[#This Row],[Nurse Delegation 90 day review documentation]]+'Plan List'!F$22,"")</f>
        <v/>
      </c>
      <c r="AE66" s="82"/>
      <c r="AF66" s="82"/>
      <c r="AG66" s="82"/>
    </row>
    <row r="67" spans="3:33" ht="33.950000000000003" customHeight="1" x14ac:dyDescent="0.3">
      <c r="C67" s="101"/>
      <c r="D67" s="90"/>
      <c r="E67" s="90"/>
      <c r="F67" s="74"/>
      <c r="G67" s="75" t="str">
        <f>IF(tblTrainingLog357[[#This Row],[PCSP (formerly known as ISP)]],tblTrainingLog357[[#This Row],[PCSP (formerly known as ISP)]]+'Plan List'!D$7,"")</f>
        <v/>
      </c>
      <c r="H67" s="81"/>
      <c r="I67" s="75" t="str">
        <f>IF(tblTrainingLog357[[#This Row],[IFP - Indivdual Financial Plan]],tblTrainingLog357[[#This Row],[IFP - Indivdual Financial Plan]]+'Plan List'!F$8,"")</f>
        <v/>
      </c>
      <c r="J67" s="76"/>
      <c r="K67" s="81"/>
      <c r="L67" s="81"/>
      <c r="M67" s="81"/>
      <c r="N67" s="81"/>
      <c r="O67" s="82" t="str">
        <f>IF(tblTrainingLog357[[#This Row],[Medical Device with known safety risk]],tblTrainingLog357[[#This Row],[Medical Device with known safety risk]]+'Plan List'!F$31,"")</f>
        <v/>
      </c>
      <c r="P67" s="83"/>
      <c r="Q67" s="83"/>
      <c r="R67" s="82" t="str">
        <f>IF(tblTrainingLog357[[#This Row],[PBSP - Postitve Behavior Support Plan]],tblTrainingLog357[[#This Row],[PBSP - Postitve Behavior Support Plan]]+'Plan List'!F$13,"")</f>
        <v/>
      </c>
      <c r="S67" s="83"/>
      <c r="T67" s="83"/>
      <c r="U67" s="82" t="str">
        <f>IF(tblTrainingLog357[[#This Row],[Exception to Policy (ETP) request &amp; consent for use of Restrictive Procedures]],tblTrainingLog357[[#This Row],[Exception to Policy (ETP) request &amp; consent for use of Restrictive Procedures]]+'Plan List'!F$17,"")</f>
        <v/>
      </c>
      <c r="V67" s="83"/>
      <c r="W67" s="82" t="str">
        <f>IF(tblTrainingLog357[[#This Row],[Data monitoring for PBSP WITHOUT Restrictive Procedures ]],tblTrainingLog357[[#This Row],[Data monitoring for PBSP WITHOUT Restrictive Procedures ]]+'Plan List'!F$16,"")</f>
        <v/>
      </c>
      <c r="X67" s="83"/>
      <c r="Y67" s="82" t="str">
        <f>IF(tblTrainingLog357[[#This Row],[Data monitoring for PBSP when Restrictive Procedures in place]],tblTrainingLog357[[#This Row],[Data monitoring for PBSP when Restrictive Procedures in place]]+'Plan List'!F$15,"")</f>
        <v/>
      </c>
      <c r="Z67" s="83"/>
      <c r="AA67" s="84"/>
      <c r="AB67" s="84"/>
      <c r="AC67" s="84"/>
      <c r="AD67" s="82" t="str">
        <f>IF(tblTrainingLog357[[#This Row],[Nurse Delegation 90 day review documentation]],tblTrainingLog357[[#This Row],[Nurse Delegation 90 day review documentation]]+'Plan List'!F$22,"")</f>
        <v/>
      </c>
      <c r="AE67" s="82"/>
      <c r="AF67" s="82"/>
      <c r="AG67" s="82"/>
    </row>
    <row r="68" spans="3:33" ht="33.950000000000003" customHeight="1" x14ac:dyDescent="0.3">
      <c r="C68" s="101"/>
      <c r="D68" s="90"/>
      <c r="E68" s="90"/>
      <c r="F68" s="74"/>
      <c r="G68" s="75" t="str">
        <f>IF(tblTrainingLog357[[#This Row],[PCSP (formerly known as ISP)]],tblTrainingLog357[[#This Row],[PCSP (formerly known as ISP)]]+'Plan List'!D$7,"")</f>
        <v/>
      </c>
      <c r="H68" s="81"/>
      <c r="I68" s="75" t="str">
        <f>IF(tblTrainingLog357[[#This Row],[IFP - Indivdual Financial Plan]],tblTrainingLog357[[#This Row],[IFP - Indivdual Financial Plan]]+'Plan List'!F$8,"")</f>
        <v/>
      </c>
      <c r="J68" s="76"/>
      <c r="K68" s="81"/>
      <c r="L68" s="81"/>
      <c r="M68" s="81"/>
      <c r="N68" s="81"/>
      <c r="O68" s="82" t="str">
        <f>IF(tblTrainingLog357[[#This Row],[Medical Device with known safety risk]],tblTrainingLog357[[#This Row],[Medical Device with known safety risk]]+'Plan List'!F$31,"")</f>
        <v/>
      </c>
      <c r="P68" s="83"/>
      <c r="Q68" s="83"/>
      <c r="R68" s="82" t="str">
        <f>IF(tblTrainingLog357[[#This Row],[PBSP - Postitve Behavior Support Plan]],tblTrainingLog357[[#This Row],[PBSP - Postitve Behavior Support Plan]]+'Plan List'!F$13,"")</f>
        <v/>
      </c>
      <c r="S68" s="83"/>
      <c r="T68" s="83"/>
      <c r="U68" s="82" t="str">
        <f>IF(tblTrainingLog357[[#This Row],[Exception to Policy (ETP) request &amp; consent for use of Restrictive Procedures]],tblTrainingLog357[[#This Row],[Exception to Policy (ETP) request &amp; consent for use of Restrictive Procedures]]+'Plan List'!F$17,"")</f>
        <v/>
      </c>
      <c r="V68" s="83"/>
      <c r="W68" s="82" t="str">
        <f>IF(tblTrainingLog357[[#This Row],[Data monitoring for PBSP WITHOUT Restrictive Procedures ]],tblTrainingLog357[[#This Row],[Data monitoring for PBSP WITHOUT Restrictive Procedures ]]+'Plan List'!F$16,"")</f>
        <v/>
      </c>
      <c r="X68" s="83"/>
      <c r="Y68" s="82" t="str">
        <f>IF(tblTrainingLog357[[#This Row],[Data monitoring for PBSP when Restrictive Procedures in place]],tblTrainingLog357[[#This Row],[Data monitoring for PBSP when Restrictive Procedures in place]]+'Plan List'!F$15,"")</f>
        <v/>
      </c>
      <c r="Z68" s="83"/>
      <c r="AA68" s="84"/>
      <c r="AB68" s="84"/>
      <c r="AC68" s="84"/>
      <c r="AD68" s="82" t="str">
        <f>IF(tblTrainingLog357[[#This Row],[Nurse Delegation 90 day review documentation]],tblTrainingLog357[[#This Row],[Nurse Delegation 90 day review documentation]]+'Plan List'!F$22,"")</f>
        <v/>
      </c>
      <c r="AE68" s="82"/>
      <c r="AF68" s="82"/>
      <c r="AG68" s="82"/>
    </row>
    <row r="69" spans="3:33" ht="33.950000000000003" customHeight="1" x14ac:dyDescent="0.3">
      <c r="C69" s="101"/>
      <c r="D69" s="90"/>
      <c r="E69" s="90"/>
      <c r="F69" s="74"/>
      <c r="G69" s="75" t="str">
        <f>IF(tblTrainingLog357[[#This Row],[PCSP (formerly known as ISP)]],tblTrainingLog357[[#This Row],[PCSP (formerly known as ISP)]]+'Plan List'!D$7,"")</f>
        <v/>
      </c>
      <c r="H69" s="81"/>
      <c r="I69" s="75" t="str">
        <f>IF(tblTrainingLog357[[#This Row],[IFP - Indivdual Financial Plan]],tblTrainingLog357[[#This Row],[IFP - Indivdual Financial Plan]]+'Plan List'!F$8,"")</f>
        <v/>
      </c>
      <c r="J69" s="76"/>
      <c r="K69" s="81"/>
      <c r="L69" s="81"/>
      <c r="M69" s="81"/>
      <c r="N69" s="81"/>
      <c r="O69" s="82" t="str">
        <f>IF(tblTrainingLog357[[#This Row],[Medical Device with known safety risk]],tblTrainingLog357[[#This Row],[Medical Device with known safety risk]]+'Plan List'!F$31,"")</f>
        <v/>
      </c>
      <c r="P69" s="83"/>
      <c r="Q69" s="83"/>
      <c r="R69" s="82" t="str">
        <f>IF(tblTrainingLog357[[#This Row],[PBSP - Postitve Behavior Support Plan]],tblTrainingLog357[[#This Row],[PBSP - Postitve Behavior Support Plan]]+'Plan List'!F$13,"")</f>
        <v/>
      </c>
      <c r="S69" s="83"/>
      <c r="T69" s="83"/>
      <c r="U69" s="82" t="str">
        <f>IF(tblTrainingLog357[[#This Row],[Exception to Policy (ETP) request &amp; consent for use of Restrictive Procedures]],tblTrainingLog357[[#This Row],[Exception to Policy (ETP) request &amp; consent for use of Restrictive Procedures]]+'Plan List'!F$17,"")</f>
        <v/>
      </c>
      <c r="V69" s="83"/>
      <c r="W69" s="82" t="str">
        <f>IF(tblTrainingLog357[[#This Row],[Data monitoring for PBSP WITHOUT Restrictive Procedures ]],tblTrainingLog357[[#This Row],[Data monitoring for PBSP WITHOUT Restrictive Procedures ]]+'Plan List'!F$16,"")</f>
        <v/>
      </c>
      <c r="X69" s="83"/>
      <c r="Y69" s="82" t="str">
        <f>IF(tblTrainingLog357[[#This Row],[Data monitoring for PBSP when Restrictive Procedures in place]],tblTrainingLog357[[#This Row],[Data monitoring for PBSP when Restrictive Procedures in place]]+'Plan List'!F$15,"")</f>
        <v/>
      </c>
      <c r="Z69" s="83"/>
      <c r="AA69" s="84"/>
      <c r="AB69" s="84"/>
      <c r="AC69" s="84"/>
      <c r="AD69" s="82" t="str">
        <f>IF(tblTrainingLog357[[#This Row],[Nurse Delegation 90 day review documentation]],tblTrainingLog357[[#This Row],[Nurse Delegation 90 day review documentation]]+'Plan List'!F$22,"")</f>
        <v/>
      </c>
      <c r="AE69" s="82"/>
      <c r="AF69" s="82"/>
      <c r="AG69" s="82"/>
    </row>
    <row r="70" spans="3:33" ht="33.950000000000003" customHeight="1" x14ac:dyDescent="0.3">
      <c r="C70" s="101"/>
      <c r="D70" s="90"/>
      <c r="E70" s="90"/>
      <c r="F70" s="74"/>
      <c r="G70" s="75" t="str">
        <f>IF(tblTrainingLog357[[#This Row],[PCSP (formerly known as ISP)]],tblTrainingLog357[[#This Row],[PCSP (formerly known as ISP)]]+'Plan List'!D$7,"")</f>
        <v/>
      </c>
      <c r="H70" s="81"/>
      <c r="I70" s="75" t="str">
        <f>IF(tblTrainingLog357[[#This Row],[IFP - Indivdual Financial Plan]],tblTrainingLog357[[#This Row],[IFP - Indivdual Financial Plan]]+'Plan List'!F$8,"")</f>
        <v/>
      </c>
      <c r="J70" s="76"/>
      <c r="K70" s="81"/>
      <c r="L70" s="81"/>
      <c r="M70" s="81"/>
      <c r="N70" s="81"/>
      <c r="O70" s="82" t="str">
        <f>IF(tblTrainingLog357[[#This Row],[Medical Device with known safety risk]],tblTrainingLog357[[#This Row],[Medical Device with known safety risk]]+'Plan List'!F$31,"")</f>
        <v/>
      </c>
      <c r="P70" s="83"/>
      <c r="Q70" s="83"/>
      <c r="R70" s="82" t="str">
        <f>IF(tblTrainingLog357[[#This Row],[PBSP - Postitve Behavior Support Plan]],tblTrainingLog357[[#This Row],[PBSP - Postitve Behavior Support Plan]]+'Plan List'!F$13,"")</f>
        <v/>
      </c>
      <c r="S70" s="83"/>
      <c r="T70" s="83"/>
      <c r="U70" s="82" t="str">
        <f>IF(tblTrainingLog357[[#This Row],[Exception to Policy (ETP) request &amp; consent for use of Restrictive Procedures]],tblTrainingLog357[[#This Row],[Exception to Policy (ETP) request &amp; consent for use of Restrictive Procedures]]+'Plan List'!F$17,"")</f>
        <v/>
      </c>
      <c r="V70" s="83"/>
      <c r="W70" s="82" t="str">
        <f>IF(tblTrainingLog357[[#This Row],[Data monitoring for PBSP WITHOUT Restrictive Procedures ]],tblTrainingLog357[[#This Row],[Data monitoring for PBSP WITHOUT Restrictive Procedures ]]+'Plan List'!F$16,"")</f>
        <v/>
      </c>
      <c r="X70" s="83"/>
      <c r="Y70" s="82" t="str">
        <f>IF(tblTrainingLog357[[#This Row],[Data monitoring for PBSP when Restrictive Procedures in place]],tblTrainingLog357[[#This Row],[Data monitoring for PBSP when Restrictive Procedures in place]]+'Plan List'!F$15,"")</f>
        <v/>
      </c>
      <c r="Z70" s="83"/>
      <c r="AA70" s="84"/>
      <c r="AB70" s="84"/>
      <c r="AC70" s="84"/>
      <c r="AD70" s="82" t="str">
        <f>IF(tblTrainingLog357[[#This Row],[Nurse Delegation 90 day review documentation]],tblTrainingLog357[[#This Row],[Nurse Delegation 90 day review documentation]]+'Plan List'!F$22,"")</f>
        <v/>
      </c>
      <c r="AE70" s="82"/>
      <c r="AF70" s="82"/>
      <c r="AG70" s="82"/>
    </row>
    <row r="71" spans="3:33" ht="33.950000000000003" customHeight="1" x14ac:dyDescent="0.3">
      <c r="C71" s="101"/>
      <c r="D71" s="90"/>
      <c r="E71" s="90"/>
      <c r="F71" s="74"/>
      <c r="G71" s="75" t="str">
        <f>IF(tblTrainingLog357[[#This Row],[PCSP (formerly known as ISP)]],tblTrainingLog357[[#This Row],[PCSP (formerly known as ISP)]]+'Plan List'!D$7,"")</f>
        <v/>
      </c>
      <c r="H71" s="81"/>
      <c r="I71" s="75" t="str">
        <f>IF(tblTrainingLog357[[#This Row],[IFP - Indivdual Financial Plan]],tblTrainingLog357[[#This Row],[IFP - Indivdual Financial Plan]]+'Plan List'!F$8,"")</f>
        <v/>
      </c>
      <c r="J71" s="76"/>
      <c r="K71" s="81"/>
      <c r="L71" s="81"/>
      <c r="M71" s="81"/>
      <c r="N71" s="81"/>
      <c r="O71" s="82" t="str">
        <f>IF(tblTrainingLog357[[#This Row],[Medical Device with known safety risk]],tblTrainingLog357[[#This Row],[Medical Device with known safety risk]]+'Plan List'!F$31,"")</f>
        <v/>
      </c>
      <c r="P71" s="83"/>
      <c r="Q71" s="83"/>
      <c r="R71" s="82" t="str">
        <f>IF(tblTrainingLog357[[#This Row],[PBSP - Postitve Behavior Support Plan]],tblTrainingLog357[[#This Row],[PBSP - Postitve Behavior Support Plan]]+'Plan List'!F$13,"")</f>
        <v/>
      </c>
      <c r="S71" s="83"/>
      <c r="T71" s="83"/>
      <c r="U71" s="82" t="str">
        <f>IF(tblTrainingLog357[[#This Row],[Exception to Policy (ETP) request &amp; consent for use of Restrictive Procedures]],tblTrainingLog357[[#This Row],[Exception to Policy (ETP) request &amp; consent for use of Restrictive Procedures]]+'Plan List'!F$17,"")</f>
        <v/>
      </c>
      <c r="V71" s="83"/>
      <c r="W71" s="82" t="str">
        <f>IF(tblTrainingLog357[[#This Row],[Data monitoring for PBSP WITHOUT Restrictive Procedures ]],tblTrainingLog357[[#This Row],[Data monitoring for PBSP WITHOUT Restrictive Procedures ]]+'Plan List'!F$16,"")</f>
        <v/>
      </c>
      <c r="X71" s="83"/>
      <c r="Y71" s="82" t="str">
        <f>IF(tblTrainingLog357[[#This Row],[Data monitoring for PBSP when Restrictive Procedures in place]],tblTrainingLog357[[#This Row],[Data monitoring for PBSP when Restrictive Procedures in place]]+'Plan List'!F$15,"")</f>
        <v/>
      </c>
      <c r="Z71" s="83"/>
      <c r="AA71" s="84"/>
      <c r="AB71" s="84"/>
      <c r="AC71" s="84"/>
      <c r="AD71" s="82" t="str">
        <f>IF(tblTrainingLog357[[#This Row],[Nurse Delegation 90 day review documentation]],tblTrainingLog357[[#This Row],[Nurse Delegation 90 day review documentation]]+'Plan List'!F$22,"")</f>
        <v/>
      </c>
      <c r="AE71" s="82"/>
      <c r="AF71" s="82"/>
      <c r="AG71" s="82"/>
    </row>
    <row r="72" spans="3:33" ht="33.950000000000003" customHeight="1" x14ac:dyDescent="0.3">
      <c r="C72" s="101"/>
      <c r="D72" s="90"/>
      <c r="E72" s="90"/>
      <c r="F72" s="74"/>
      <c r="G72" s="75" t="str">
        <f>IF(tblTrainingLog357[[#This Row],[PCSP (formerly known as ISP)]],tblTrainingLog357[[#This Row],[PCSP (formerly known as ISP)]]+'Plan List'!D$7,"")</f>
        <v/>
      </c>
      <c r="H72" s="81"/>
      <c r="I72" s="75" t="str">
        <f>IF(tblTrainingLog357[[#This Row],[IFP - Indivdual Financial Plan]],tblTrainingLog357[[#This Row],[IFP - Indivdual Financial Plan]]+'Plan List'!F$8,"")</f>
        <v/>
      </c>
      <c r="J72" s="76"/>
      <c r="K72" s="81"/>
      <c r="L72" s="81"/>
      <c r="M72" s="81"/>
      <c r="N72" s="81"/>
      <c r="O72" s="82" t="str">
        <f>IF(tblTrainingLog357[[#This Row],[Medical Device with known safety risk]],tblTrainingLog357[[#This Row],[Medical Device with known safety risk]]+'Plan List'!F$31,"")</f>
        <v/>
      </c>
      <c r="P72" s="83"/>
      <c r="Q72" s="83"/>
      <c r="R72" s="82" t="str">
        <f>IF(tblTrainingLog357[[#This Row],[PBSP - Postitve Behavior Support Plan]],tblTrainingLog357[[#This Row],[PBSP - Postitve Behavior Support Plan]]+'Plan List'!F$13,"")</f>
        <v/>
      </c>
      <c r="S72" s="83"/>
      <c r="T72" s="83"/>
      <c r="U72" s="82" t="str">
        <f>IF(tblTrainingLog357[[#This Row],[Exception to Policy (ETP) request &amp; consent for use of Restrictive Procedures]],tblTrainingLog357[[#This Row],[Exception to Policy (ETP) request &amp; consent for use of Restrictive Procedures]]+'Plan List'!F$17,"")</f>
        <v/>
      </c>
      <c r="V72" s="83"/>
      <c r="W72" s="82" t="str">
        <f>IF(tblTrainingLog357[[#This Row],[Data monitoring for PBSP WITHOUT Restrictive Procedures ]],tblTrainingLog357[[#This Row],[Data monitoring for PBSP WITHOUT Restrictive Procedures ]]+'Plan List'!F$16,"")</f>
        <v/>
      </c>
      <c r="X72" s="83"/>
      <c r="Y72" s="82" t="str">
        <f>IF(tblTrainingLog357[[#This Row],[Data monitoring for PBSP when Restrictive Procedures in place]],tblTrainingLog357[[#This Row],[Data monitoring for PBSP when Restrictive Procedures in place]]+'Plan List'!F$15,"")</f>
        <v/>
      </c>
      <c r="Z72" s="83"/>
      <c r="AA72" s="84"/>
      <c r="AB72" s="84"/>
      <c r="AC72" s="84"/>
      <c r="AD72" s="82" t="str">
        <f>IF(tblTrainingLog357[[#This Row],[Nurse Delegation 90 day review documentation]],tblTrainingLog357[[#This Row],[Nurse Delegation 90 day review documentation]]+'Plan List'!F$22,"")</f>
        <v/>
      </c>
      <c r="AE72" s="82"/>
      <c r="AF72" s="82"/>
      <c r="AG72" s="82"/>
    </row>
    <row r="73" spans="3:33" ht="33.950000000000003" customHeight="1" x14ac:dyDescent="0.3">
      <c r="C73" s="101"/>
      <c r="D73" s="90"/>
      <c r="E73" s="90"/>
      <c r="F73" s="74"/>
      <c r="G73" s="75" t="str">
        <f>IF(tblTrainingLog357[[#This Row],[PCSP (formerly known as ISP)]],tblTrainingLog357[[#This Row],[PCSP (formerly known as ISP)]]+'Plan List'!D$7,"")</f>
        <v/>
      </c>
      <c r="H73" s="81"/>
      <c r="I73" s="75" t="str">
        <f>IF(tblTrainingLog357[[#This Row],[IFP - Indivdual Financial Plan]],tblTrainingLog357[[#This Row],[IFP - Indivdual Financial Plan]]+'Plan List'!F$8,"")</f>
        <v/>
      </c>
      <c r="J73" s="76"/>
      <c r="K73" s="81"/>
      <c r="L73" s="81"/>
      <c r="M73" s="81"/>
      <c r="N73" s="81"/>
      <c r="O73" s="82" t="str">
        <f>IF(tblTrainingLog357[[#This Row],[Medical Device with known safety risk]],tblTrainingLog357[[#This Row],[Medical Device with known safety risk]]+'Plan List'!F$31,"")</f>
        <v/>
      </c>
      <c r="P73" s="83"/>
      <c r="Q73" s="83"/>
      <c r="R73" s="82" t="str">
        <f>IF(tblTrainingLog357[[#This Row],[PBSP - Postitve Behavior Support Plan]],tblTrainingLog357[[#This Row],[PBSP - Postitve Behavior Support Plan]]+'Plan List'!F$13,"")</f>
        <v/>
      </c>
      <c r="S73" s="83"/>
      <c r="T73" s="83"/>
      <c r="U73" s="82" t="str">
        <f>IF(tblTrainingLog357[[#This Row],[Exception to Policy (ETP) request &amp; consent for use of Restrictive Procedures]],tblTrainingLog357[[#This Row],[Exception to Policy (ETP) request &amp; consent for use of Restrictive Procedures]]+'Plan List'!F$17,"")</f>
        <v/>
      </c>
      <c r="V73" s="83"/>
      <c r="W73" s="82" t="str">
        <f>IF(tblTrainingLog357[[#This Row],[Data monitoring for PBSP WITHOUT Restrictive Procedures ]],tblTrainingLog357[[#This Row],[Data monitoring for PBSP WITHOUT Restrictive Procedures ]]+'Plan List'!F$16,"")</f>
        <v/>
      </c>
      <c r="X73" s="83"/>
      <c r="Y73" s="82" t="str">
        <f>IF(tblTrainingLog357[[#This Row],[Data monitoring for PBSP when Restrictive Procedures in place]],tblTrainingLog357[[#This Row],[Data monitoring for PBSP when Restrictive Procedures in place]]+'Plan List'!F$15,"")</f>
        <v/>
      </c>
      <c r="Z73" s="83"/>
      <c r="AA73" s="84"/>
      <c r="AB73" s="84"/>
      <c r="AC73" s="84"/>
      <c r="AD73" s="82" t="str">
        <f>IF(tblTrainingLog357[[#This Row],[Nurse Delegation 90 day review documentation]],tblTrainingLog357[[#This Row],[Nurse Delegation 90 day review documentation]]+'Plan List'!F$22,"")</f>
        <v/>
      </c>
      <c r="AE73" s="82"/>
      <c r="AF73" s="82"/>
      <c r="AG73" s="82"/>
    </row>
    <row r="74" spans="3:33" ht="33.950000000000003" customHeight="1" x14ac:dyDescent="0.3">
      <c r="C74" s="101"/>
      <c r="D74" s="90"/>
      <c r="E74" s="90"/>
      <c r="F74" s="74"/>
      <c r="G74" s="75" t="str">
        <f>IF(tblTrainingLog357[[#This Row],[PCSP (formerly known as ISP)]],tblTrainingLog357[[#This Row],[PCSP (formerly known as ISP)]]+'Plan List'!D$7,"")</f>
        <v/>
      </c>
      <c r="H74" s="81"/>
      <c r="I74" s="75" t="str">
        <f>IF(tblTrainingLog357[[#This Row],[IFP - Indivdual Financial Plan]],tblTrainingLog357[[#This Row],[IFP - Indivdual Financial Plan]]+'Plan List'!F$8,"")</f>
        <v/>
      </c>
      <c r="J74" s="76"/>
      <c r="K74" s="81"/>
      <c r="L74" s="81"/>
      <c r="M74" s="81"/>
      <c r="N74" s="81"/>
      <c r="O74" s="82" t="str">
        <f>IF(tblTrainingLog357[[#This Row],[Medical Device with known safety risk]],tblTrainingLog357[[#This Row],[Medical Device with known safety risk]]+'Plan List'!F$31,"")</f>
        <v/>
      </c>
      <c r="P74" s="83"/>
      <c r="Q74" s="83"/>
      <c r="R74" s="82" t="str">
        <f>IF(tblTrainingLog357[[#This Row],[PBSP - Postitve Behavior Support Plan]],tblTrainingLog357[[#This Row],[PBSP - Postitve Behavior Support Plan]]+'Plan List'!F$13,"")</f>
        <v/>
      </c>
      <c r="S74" s="83"/>
      <c r="T74" s="83"/>
      <c r="U74" s="82" t="str">
        <f>IF(tblTrainingLog357[[#This Row],[Exception to Policy (ETP) request &amp; consent for use of Restrictive Procedures]],tblTrainingLog357[[#This Row],[Exception to Policy (ETP) request &amp; consent for use of Restrictive Procedures]]+'Plan List'!F$17,"")</f>
        <v/>
      </c>
      <c r="V74" s="83"/>
      <c r="W74" s="82" t="str">
        <f>IF(tblTrainingLog357[[#This Row],[Data monitoring for PBSP WITHOUT Restrictive Procedures ]],tblTrainingLog357[[#This Row],[Data monitoring for PBSP WITHOUT Restrictive Procedures ]]+'Plan List'!F$16,"")</f>
        <v/>
      </c>
      <c r="X74" s="83"/>
      <c r="Y74" s="82" t="str">
        <f>IF(tblTrainingLog357[[#This Row],[Data monitoring for PBSP when Restrictive Procedures in place]],tblTrainingLog357[[#This Row],[Data monitoring for PBSP when Restrictive Procedures in place]]+'Plan List'!F$15,"")</f>
        <v/>
      </c>
      <c r="Z74" s="83"/>
      <c r="AA74" s="84"/>
      <c r="AB74" s="84"/>
      <c r="AC74" s="84"/>
      <c r="AD74" s="82" t="str">
        <f>IF(tblTrainingLog357[[#This Row],[Nurse Delegation 90 day review documentation]],tblTrainingLog357[[#This Row],[Nurse Delegation 90 day review documentation]]+'Plan List'!F$22,"")</f>
        <v/>
      </c>
      <c r="AE74" s="82"/>
      <c r="AF74" s="82"/>
      <c r="AG74" s="82"/>
    </row>
    <row r="75" spans="3:33" ht="33.950000000000003" customHeight="1" x14ac:dyDescent="0.3">
      <c r="C75" s="101"/>
      <c r="D75" s="90"/>
      <c r="E75" s="90"/>
      <c r="F75" s="74"/>
      <c r="G75" s="75" t="str">
        <f>IF(tblTrainingLog357[[#This Row],[PCSP (formerly known as ISP)]],tblTrainingLog357[[#This Row],[PCSP (formerly known as ISP)]]+'Plan List'!D$7,"")</f>
        <v/>
      </c>
      <c r="H75" s="81"/>
      <c r="I75" s="75" t="str">
        <f>IF(tblTrainingLog357[[#This Row],[IFP - Indivdual Financial Plan]],tblTrainingLog357[[#This Row],[IFP - Indivdual Financial Plan]]+'Plan List'!F$8,"")</f>
        <v/>
      </c>
      <c r="J75" s="76"/>
      <c r="K75" s="81"/>
      <c r="L75" s="81"/>
      <c r="M75" s="81"/>
      <c r="N75" s="81"/>
      <c r="O75" s="82" t="str">
        <f>IF(tblTrainingLog357[[#This Row],[Medical Device with known safety risk]],tblTrainingLog357[[#This Row],[Medical Device with known safety risk]]+'Plan List'!F$31,"")</f>
        <v/>
      </c>
      <c r="P75" s="83"/>
      <c r="Q75" s="83"/>
      <c r="R75" s="82" t="str">
        <f>IF(tblTrainingLog357[[#This Row],[PBSP - Postitve Behavior Support Plan]],tblTrainingLog357[[#This Row],[PBSP - Postitve Behavior Support Plan]]+'Plan List'!F$13,"")</f>
        <v/>
      </c>
      <c r="S75" s="83"/>
      <c r="T75" s="83"/>
      <c r="U75" s="82" t="str">
        <f>IF(tblTrainingLog357[[#This Row],[Exception to Policy (ETP) request &amp; consent for use of Restrictive Procedures]],tblTrainingLog357[[#This Row],[Exception to Policy (ETP) request &amp; consent for use of Restrictive Procedures]]+'Plan List'!F$17,"")</f>
        <v/>
      </c>
      <c r="V75" s="83"/>
      <c r="W75" s="82" t="str">
        <f>IF(tblTrainingLog357[[#This Row],[Data monitoring for PBSP WITHOUT Restrictive Procedures ]],tblTrainingLog357[[#This Row],[Data monitoring for PBSP WITHOUT Restrictive Procedures ]]+'Plan List'!F$16,"")</f>
        <v/>
      </c>
      <c r="X75" s="83"/>
      <c r="Y75" s="82" t="str">
        <f>IF(tblTrainingLog357[[#This Row],[Data monitoring for PBSP when Restrictive Procedures in place]],tblTrainingLog357[[#This Row],[Data monitoring for PBSP when Restrictive Procedures in place]]+'Plan List'!F$15,"")</f>
        <v/>
      </c>
      <c r="Z75" s="83"/>
      <c r="AA75" s="84"/>
      <c r="AB75" s="84"/>
      <c r="AC75" s="84"/>
      <c r="AD75" s="82" t="str">
        <f>IF(tblTrainingLog357[[#This Row],[Nurse Delegation 90 day review documentation]],tblTrainingLog357[[#This Row],[Nurse Delegation 90 day review documentation]]+'Plan List'!F$22,"")</f>
        <v/>
      </c>
      <c r="AE75" s="82"/>
      <c r="AF75" s="82"/>
      <c r="AG75" s="82"/>
    </row>
    <row r="76" spans="3:33" ht="33.950000000000003" customHeight="1" x14ac:dyDescent="0.3">
      <c r="C76" s="101"/>
      <c r="D76" s="90"/>
      <c r="E76" s="90"/>
      <c r="F76" s="74"/>
      <c r="G76" s="75" t="str">
        <f>IF(tblTrainingLog357[[#This Row],[PCSP (formerly known as ISP)]],tblTrainingLog357[[#This Row],[PCSP (formerly known as ISP)]]+'Plan List'!D$7,"")</f>
        <v/>
      </c>
      <c r="H76" s="81"/>
      <c r="I76" s="75" t="str">
        <f>IF(tblTrainingLog357[[#This Row],[IFP - Indivdual Financial Plan]],tblTrainingLog357[[#This Row],[IFP - Indivdual Financial Plan]]+'Plan List'!F$8,"")</f>
        <v/>
      </c>
      <c r="J76" s="76"/>
      <c r="K76" s="81"/>
      <c r="L76" s="81"/>
      <c r="M76" s="81"/>
      <c r="N76" s="81"/>
      <c r="O76" s="82" t="str">
        <f>IF(tblTrainingLog357[[#This Row],[Medical Device with known safety risk]],tblTrainingLog357[[#This Row],[Medical Device with known safety risk]]+'Plan List'!F$31,"")</f>
        <v/>
      </c>
      <c r="P76" s="83"/>
      <c r="Q76" s="83"/>
      <c r="R76" s="82" t="str">
        <f>IF(tblTrainingLog357[[#This Row],[PBSP - Postitve Behavior Support Plan]],tblTrainingLog357[[#This Row],[PBSP - Postitve Behavior Support Plan]]+'Plan List'!F$13,"")</f>
        <v/>
      </c>
      <c r="S76" s="83"/>
      <c r="T76" s="83"/>
      <c r="U76" s="82" t="str">
        <f>IF(tblTrainingLog357[[#This Row],[Exception to Policy (ETP) request &amp; consent for use of Restrictive Procedures]],tblTrainingLog357[[#This Row],[Exception to Policy (ETP) request &amp; consent for use of Restrictive Procedures]]+'Plan List'!F$17,"")</f>
        <v/>
      </c>
      <c r="V76" s="83"/>
      <c r="W76" s="82" t="str">
        <f>IF(tblTrainingLog357[[#This Row],[Data monitoring for PBSP WITHOUT Restrictive Procedures ]],tblTrainingLog357[[#This Row],[Data monitoring for PBSP WITHOUT Restrictive Procedures ]]+'Plan List'!F$16,"")</f>
        <v/>
      </c>
      <c r="X76" s="83"/>
      <c r="Y76" s="82" t="str">
        <f>IF(tblTrainingLog357[[#This Row],[Data monitoring for PBSP when Restrictive Procedures in place]],tblTrainingLog357[[#This Row],[Data monitoring for PBSP when Restrictive Procedures in place]]+'Plan List'!F$15,"")</f>
        <v/>
      </c>
      <c r="Z76" s="83"/>
      <c r="AA76" s="84"/>
      <c r="AB76" s="84"/>
      <c r="AC76" s="84"/>
      <c r="AD76" s="82" t="str">
        <f>IF(tblTrainingLog357[[#This Row],[Nurse Delegation 90 day review documentation]],tblTrainingLog357[[#This Row],[Nurse Delegation 90 day review documentation]]+'Plan List'!F$22,"")</f>
        <v/>
      </c>
      <c r="AE76" s="82"/>
      <c r="AF76" s="82"/>
      <c r="AG76" s="82"/>
    </row>
    <row r="77" spans="3:33" ht="33.950000000000003" customHeight="1" x14ac:dyDescent="0.3">
      <c r="C77" s="101"/>
      <c r="D77" s="90"/>
      <c r="E77" s="90"/>
      <c r="F77" s="74"/>
      <c r="G77" s="75" t="str">
        <f>IF(tblTrainingLog357[[#This Row],[PCSP (formerly known as ISP)]],tblTrainingLog357[[#This Row],[PCSP (formerly known as ISP)]]+'Plan List'!D$7,"")</f>
        <v/>
      </c>
      <c r="H77" s="81"/>
      <c r="I77" s="75" t="str">
        <f>IF(tblTrainingLog357[[#This Row],[IFP - Indivdual Financial Plan]],tblTrainingLog357[[#This Row],[IFP - Indivdual Financial Plan]]+'Plan List'!F$8,"")</f>
        <v/>
      </c>
      <c r="J77" s="76"/>
      <c r="K77" s="81"/>
      <c r="L77" s="81"/>
      <c r="M77" s="81"/>
      <c r="N77" s="81"/>
      <c r="O77" s="82" t="str">
        <f>IF(tblTrainingLog357[[#This Row],[Medical Device with known safety risk]],tblTrainingLog357[[#This Row],[Medical Device with known safety risk]]+'Plan List'!F$31,"")</f>
        <v/>
      </c>
      <c r="P77" s="83"/>
      <c r="Q77" s="83"/>
      <c r="R77" s="82" t="str">
        <f>IF(tblTrainingLog357[[#This Row],[PBSP - Postitve Behavior Support Plan]],tblTrainingLog357[[#This Row],[PBSP - Postitve Behavior Support Plan]]+'Plan List'!F$13,"")</f>
        <v/>
      </c>
      <c r="S77" s="83"/>
      <c r="T77" s="83"/>
      <c r="U77" s="82" t="str">
        <f>IF(tblTrainingLog357[[#This Row],[Exception to Policy (ETP) request &amp; consent for use of Restrictive Procedures]],tblTrainingLog357[[#This Row],[Exception to Policy (ETP) request &amp; consent for use of Restrictive Procedures]]+'Plan List'!F$17,"")</f>
        <v/>
      </c>
      <c r="V77" s="83"/>
      <c r="W77" s="82" t="str">
        <f>IF(tblTrainingLog357[[#This Row],[Data monitoring for PBSP WITHOUT Restrictive Procedures ]],tblTrainingLog357[[#This Row],[Data monitoring for PBSP WITHOUT Restrictive Procedures ]]+'Plan List'!F$16,"")</f>
        <v/>
      </c>
      <c r="X77" s="83"/>
      <c r="Y77" s="82" t="str">
        <f>IF(tblTrainingLog357[[#This Row],[Data monitoring for PBSP when Restrictive Procedures in place]],tblTrainingLog357[[#This Row],[Data monitoring for PBSP when Restrictive Procedures in place]]+'Plan List'!F$15,"")</f>
        <v/>
      </c>
      <c r="Z77" s="83"/>
      <c r="AA77" s="84"/>
      <c r="AB77" s="84"/>
      <c r="AC77" s="84"/>
      <c r="AD77" s="82" t="str">
        <f>IF(tblTrainingLog357[[#This Row],[Nurse Delegation 90 day review documentation]],tblTrainingLog357[[#This Row],[Nurse Delegation 90 day review documentation]]+'Plan List'!F$22,"")</f>
        <v/>
      </c>
      <c r="AE77" s="82"/>
      <c r="AF77" s="82"/>
      <c r="AG77" s="82"/>
    </row>
    <row r="78" spans="3:33" ht="33.950000000000003" customHeight="1" x14ac:dyDescent="0.3">
      <c r="C78" s="101"/>
      <c r="D78" s="90"/>
      <c r="E78" s="90"/>
      <c r="F78" s="74"/>
      <c r="G78" s="75" t="str">
        <f>IF(tblTrainingLog357[[#This Row],[PCSP (formerly known as ISP)]],tblTrainingLog357[[#This Row],[PCSP (formerly known as ISP)]]+'Plan List'!D$7,"")</f>
        <v/>
      </c>
      <c r="H78" s="81"/>
      <c r="I78" s="75" t="str">
        <f>IF(tblTrainingLog357[[#This Row],[IFP - Indivdual Financial Plan]],tblTrainingLog357[[#This Row],[IFP - Indivdual Financial Plan]]+'Plan List'!F$8,"")</f>
        <v/>
      </c>
      <c r="J78" s="76"/>
      <c r="K78" s="81"/>
      <c r="L78" s="81"/>
      <c r="M78" s="81"/>
      <c r="N78" s="81"/>
      <c r="O78" s="82" t="str">
        <f>IF(tblTrainingLog357[[#This Row],[Medical Device with known safety risk]],tblTrainingLog357[[#This Row],[Medical Device with known safety risk]]+'Plan List'!F$31,"")</f>
        <v/>
      </c>
      <c r="P78" s="83"/>
      <c r="Q78" s="83"/>
      <c r="R78" s="82" t="str">
        <f>IF(tblTrainingLog357[[#This Row],[PBSP - Postitve Behavior Support Plan]],tblTrainingLog357[[#This Row],[PBSP - Postitve Behavior Support Plan]]+'Plan List'!F$13,"")</f>
        <v/>
      </c>
      <c r="S78" s="83"/>
      <c r="T78" s="83"/>
      <c r="U78" s="82" t="str">
        <f>IF(tblTrainingLog357[[#This Row],[Exception to Policy (ETP) request &amp; consent for use of Restrictive Procedures]],tblTrainingLog357[[#This Row],[Exception to Policy (ETP) request &amp; consent for use of Restrictive Procedures]]+'Plan List'!F$17,"")</f>
        <v/>
      </c>
      <c r="V78" s="83"/>
      <c r="W78" s="82" t="str">
        <f>IF(tblTrainingLog357[[#This Row],[Data monitoring for PBSP WITHOUT Restrictive Procedures ]],tblTrainingLog357[[#This Row],[Data monitoring for PBSP WITHOUT Restrictive Procedures ]]+'Plan List'!F$16,"")</f>
        <v/>
      </c>
      <c r="X78" s="83"/>
      <c r="Y78" s="82" t="str">
        <f>IF(tblTrainingLog357[[#This Row],[Data monitoring for PBSP when Restrictive Procedures in place]],tblTrainingLog357[[#This Row],[Data monitoring for PBSP when Restrictive Procedures in place]]+'Plan List'!F$15,"")</f>
        <v/>
      </c>
      <c r="Z78" s="83"/>
      <c r="AA78" s="84"/>
      <c r="AB78" s="84"/>
      <c r="AC78" s="84"/>
      <c r="AD78" s="82" t="str">
        <f>IF(tblTrainingLog357[[#This Row],[Nurse Delegation 90 day review documentation]],tblTrainingLog357[[#This Row],[Nurse Delegation 90 day review documentation]]+'Plan List'!F$22,"")</f>
        <v/>
      </c>
      <c r="AE78" s="82"/>
      <c r="AF78" s="82"/>
      <c r="AG78" s="82"/>
    </row>
    <row r="79" spans="3:33" ht="33.950000000000003" customHeight="1" x14ac:dyDescent="0.3">
      <c r="C79" s="101"/>
      <c r="D79" s="90"/>
      <c r="E79" s="90"/>
      <c r="F79" s="74"/>
      <c r="G79" s="75" t="str">
        <f>IF(tblTrainingLog357[[#This Row],[PCSP (formerly known as ISP)]],tblTrainingLog357[[#This Row],[PCSP (formerly known as ISP)]]+'Plan List'!D$7,"")</f>
        <v/>
      </c>
      <c r="H79" s="81"/>
      <c r="I79" s="75" t="str">
        <f>IF(tblTrainingLog357[[#This Row],[IFP - Indivdual Financial Plan]],tblTrainingLog357[[#This Row],[IFP - Indivdual Financial Plan]]+'Plan List'!F$8,"")</f>
        <v/>
      </c>
      <c r="J79" s="76"/>
      <c r="K79" s="81"/>
      <c r="L79" s="81"/>
      <c r="M79" s="81"/>
      <c r="N79" s="81"/>
      <c r="O79" s="82" t="str">
        <f>IF(tblTrainingLog357[[#This Row],[Medical Device with known safety risk]],tblTrainingLog357[[#This Row],[Medical Device with known safety risk]]+'Plan List'!F$31,"")</f>
        <v/>
      </c>
      <c r="P79" s="83"/>
      <c r="Q79" s="83"/>
      <c r="R79" s="82" t="str">
        <f>IF(tblTrainingLog357[[#This Row],[PBSP - Postitve Behavior Support Plan]],tblTrainingLog357[[#This Row],[PBSP - Postitve Behavior Support Plan]]+'Plan List'!F$13,"")</f>
        <v/>
      </c>
      <c r="S79" s="83"/>
      <c r="T79" s="83"/>
      <c r="U79" s="82" t="str">
        <f>IF(tblTrainingLog357[[#This Row],[Exception to Policy (ETP) request &amp; consent for use of Restrictive Procedures]],tblTrainingLog357[[#This Row],[Exception to Policy (ETP) request &amp; consent for use of Restrictive Procedures]]+'Plan List'!F$17,"")</f>
        <v/>
      </c>
      <c r="V79" s="83"/>
      <c r="W79" s="82" t="str">
        <f>IF(tblTrainingLog357[[#This Row],[Data monitoring for PBSP WITHOUT Restrictive Procedures ]],tblTrainingLog357[[#This Row],[Data monitoring for PBSP WITHOUT Restrictive Procedures ]]+'Plan List'!F$16,"")</f>
        <v/>
      </c>
      <c r="X79" s="83"/>
      <c r="Y79" s="82" t="str">
        <f>IF(tblTrainingLog357[[#This Row],[Data monitoring for PBSP when Restrictive Procedures in place]],tblTrainingLog357[[#This Row],[Data monitoring for PBSP when Restrictive Procedures in place]]+'Plan List'!F$15,"")</f>
        <v/>
      </c>
      <c r="Z79" s="83"/>
      <c r="AA79" s="84"/>
      <c r="AB79" s="84"/>
      <c r="AC79" s="84"/>
      <c r="AD79" s="82" t="str">
        <f>IF(tblTrainingLog357[[#This Row],[Nurse Delegation 90 day review documentation]],tblTrainingLog357[[#This Row],[Nurse Delegation 90 day review documentation]]+'Plan List'!F$22,"")</f>
        <v/>
      </c>
      <c r="AE79" s="82"/>
      <c r="AF79" s="82"/>
      <c r="AG79" s="82"/>
    </row>
    <row r="80" spans="3:33" s="67" customFormat="1" ht="18" customHeight="1" x14ac:dyDescent="0.3">
      <c r="C80" s="73"/>
      <c r="D80" s="73"/>
      <c r="E80" s="73"/>
      <c r="F80" s="65"/>
      <c r="G80" s="65"/>
      <c r="J80" s="72"/>
    </row>
    <row r="81" spans="3:10" s="67" customFormat="1" ht="18" customHeight="1" x14ac:dyDescent="0.3">
      <c r="C81" s="73"/>
      <c r="D81" s="73"/>
      <c r="E81" s="73"/>
      <c r="F81" s="65"/>
      <c r="G81" s="65"/>
      <c r="J81" s="72"/>
    </row>
    <row r="82" spans="3:10" s="67" customFormat="1" ht="18" customHeight="1" x14ac:dyDescent="0.3">
      <c r="C82" s="73"/>
      <c r="D82" s="73"/>
      <c r="E82" s="73"/>
      <c r="F82" s="65"/>
      <c r="G82" s="65"/>
      <c r="J82" s="72"/>
    </row>
    <row r="83" spans="3:10" s="67" customFormat="1" ht="18" customHeight="1" x14ac:dyDescent="0.3">
      <c r="C83" s="73"/>
      <c r="D83" s="73"/>
      <c r="E83" s="73"/>
      <c r="F83" s="65"/>
      <c r="G83" s="65"/>
      <c r="J83" s="72"/>
    </row>
    <row r="84" spans="3:10" s="67" customFormat="1" ht="18" customHeight="1" x14ac:dyDescent="0.3">
      <c r="C84" s="73"/>
      <c r="D84" s="73"/>
      <c r="E84" s="73"/>
      <c r="F84" s="65"/>
      <c r="G84" s="65"/>
      <c r="J84" s="72"/>
    </row>
    <row r="85" spans="3:10" s="67" customFormat="1" ht="18" customHeight="1" x14ac:dyDescent="0.3">
      <c r="C85" s="73"/>
      <c r="D85" s="73"/>
      <c r="E85" s="73"/>
      <c r="F85" s="65"/>
      <c r="G85" s="65"/>
      <c r="J85" s="72"/>
    </row>
    <row r="86" spans="3:10" s="67" customFormat="1" ht="18" customHeight="1" x14ac:dyDescent="0.3">
      <c r="C86" s="73"/>
      <c r="D86" s="73"/>
      <c r="E86" s="73"/>
      <c r="F86" s="65"/>
      <c r="G86" s="65"/>
      <c r="J86" s="72"/>
    </row>
    <row r="87" spans="3:10" s="67" customFormat="1" ht="18" customHeight="1" x14ac:dyDescent="0.3">
      <c r="C87" s="73"/>
      <c r="D87" s="73"/>
      <c r="E87" s="73"/>
      <c r="F87" s="65"/>
      <c r="G87" s="65"/>
      <c r="J87" s="72"/>
    </row>
    <row r="88" spans="3:10" s="67" customFormat="1" ht="18" customHeight="1" x14ac:dyDescent="0.3">
      <c r="C88" s="73"/>
      <c r="D88" s="73"/>
      <c r="E88" s="73"/>
      <c r="F88" s="65"/>
      <c r="G88" s="65"/>
      <c r="J88" s="72"/>
    </row>
    <row r="89" spans="3:10" s="67" customFormat="1" ht="18" customHeight="1" x14ac:dyDescent="0.3">
      <c r="C89" s="73"/>
      <c r="D89" s="73"/>
      <c r="E89" s="73"/>
      <c r="F89" s="65"/>
      <c r="G89" s="65"/>
      <c r="J89" s="72"/>
    </row>
    <row r="90" spans="3:10" s="67" customFormat="1" ht="18" customHeight="1" x14ac:dyDescent="0.3">
      <c r="C90" s="73"/>
      <c r="D90" s="73"/>
      <c r="E90" s="73"/>
      <c r="F90" s="65"/>
      <c r="G90" s="65"/>
      <c r="J90" s="72"/>
    </row>
    <row r="91" spans="3:10" s="67" customFormat="1" ht="18" customHeight="1" x14ac:dyDescent="0.3">
      <c r="C91" s="73"/>
      <c r="D91" s="73"/>
      <c r="E91" s="73"/>
      <c r="F91" s="65"/>
      <c r="G91" s="65"/>
      <c r="J91" s="72"/>
    </row>
    <row r="92" spans="3:10" s="67" customFormat="1" ht="18" customHeight="1" x14ac:dyDescent="0.3">
      <c r="C92" s="73"/>
      <c r="D92" s="73"/>
      <c r="E92" s="73"/>
      <c r="F92" s="65"/>
      <c r="G92" s="65"/>
      <c r="J92" s="72"/>
    </row>
    <row r="93" spans="3:10" s="67" customFormat="1" ht="18" customHeight="1" x14ac:dyDescent="0.3">
      <c r="C93" s="73"/>
      <c r="D93" s="73"/>
      <c r="E93" s="73"/>
      <c r="F93" s="65"/>
      <c r="G93" s="65"/>
      <c r="J93" s="72"/>
    </row>
    <row r="94" spans="3:10" s="67" customFormat="1" ht="18" customHeight="1" x14ac:dyDescent="0.3">
      <c r="C94" s="73"/>
      <c r="D94" s="73"/>
      <c r="E94" s="73"/>
      <c r="F94" s="65"/>
      <c r="G94" s="65"/>
      <c r="J94" s="72"/>
    </row>
    <row r="95" spans="3:10" s="67" customFormat="1" ht="18" customHeight="1" x14ac:dyDescent="0.3">
      <c r="C95" s="73"/>
      <c r="D95" s="73"/>
      <c r="E95" s="73"/>
      <c r="F95" s="65"/>
      <c r="G95" s="65"/>
      <c r="J95" s="72"/>
    </row>
    <row r="96" spans="3:10" s="67" customFormat="1" ht="18" customHeight="1" x14ac:dyDescent="0.3">
      <c r="C96" s="73"/>
      <c r="D96" s="73"/>
      <c r="E96" s="73"/>
      <c r="F96" s="65"/>
      <c r="G96" s="65"/>
      <c r="J96" s="72"/>
    </row>
    <row r="97" spans="3:10" s="67" customFormat="1" ht="18" customHeight="1" x14ac:dyDescent="0.3">
      <c r="C97" s="73"/>
      <c r="D97" s="73"/>
      <c r="E97" s="73"/>
      <c r="F97" s="65"/>
      <c r="G97" s="65"/>
      <c r="J97" s="72"/>
    </row>
    <row r="98" spans="3:10" s="67" customFormat="1" ht="18" customHeight="1" x14ac:dyDescent="0.3">
      <c r="C98" s="73"/>
      <c r="D98" s="73"/>
      <c r="E98" s="73"/>
      <c r="F98" s="65"/>
      <c r="G98" s="65"/>
      <c r="J98" s="72"/>
    </row>
    <row r="99" spans="3:10" s="67" customFormat="1" ht="18" customHeight="1" x14ac:dyDescent="0.3">
      <c r="C99" s="73"/>
      <c r="D99" s="73"/>
      <c r="E99" s="73"/>
      <c r="F99" s="65"/>
      <c r="G99" s="65"/>
      <c r="J99" s="72"/>
    </row>
    <row r="100" spans="3:10" s="67" customFormat="1" ht="18" customHeight="1" x14ac:dyDescent="0.3">
      <c r="C100" s="73"/>
      <c r="D100" s="73"/>
      <c r="E100" s="73"/>
      <c r="F100" s="65"/>
      <c r="G100" s="65"/>
      <c r="J100" s="72"/>
    </row>
    <row r="101" spans="3:10" s="67" customFormat="1" ht="18" customHeight="1" x14ac:dyDescent="0.3">
      <c r="C101" s="73"/>
      <c r="D101" s="73"/>
      <c r="E101" s="73"/>
      <c r="F101" s="65"/>
      <c r="G101" s="65"/>
      <c r="J101" s="72"/>
    </row>
    <row r="102" spans="3:10" s="67" customFormat="1" ht="18" customHeight="1" x14ac:dyDescent="0.3">
      <c r="C102" s="73"/>
      <c r="D102" s="73"/>
      <c r="E102" s="73"/>
      <c r="F102" s="65"/>
      <c r="G102" s="65"/>
      <c r="J102" s="72"/>
    </row>
    <row r="103" spans="3:10" s="67" customFormat="1" ht="18" customHeight="1" x14ac:dyDescent="0.3">
      <c r="C103" s="73"/>
      <c r="D103" s="73"/>
      <c r="E103" s="73"/>
      <c r="F103" s="65"/>
      <c r="G103" s="65"/>
      <c r="J103" s="72"/>
    </row>
    <row r="104" spans="3:10" s="67" customFormat="1" ht="18" customHeight="1" x14ac:dyDescent="0.3">
      <c r="C104" s="73"/>
      <c r="D104" s="73"/>
      <c r="E104" s="73"/>
      <c r="F104" s="65"/>
      <c r="G104" s="65"/>
      <c r="J104" s="72"/>
    </row>
    <row r="105" spans="3:10" s="67" customFormat="1" ht="18" customHeight="1" x14ac:dyDescent="0.3">
      <c r="C105" s="73"/>
      <c r="D105" s="73"/>
      <c r="E105" s="73"/>
      <c r="F105" s="65"/>
      <c r="G105" s="65"/>
      <c r="J105" s="72"/>
    </row>
    <row r="106" spans="3:10" s="67" customFormat="1" ht="18" customHeight="1" x14ac:dyDescent="0.3">
      <c r="C106" s="73"/>
      <c r="D106" s="73"/>
      <c r="E106" s="73"/>
      <c r="F106" s="65"/>
      <c r="G106" s="65"/>
      <c r="J106" s="72"/>
    </row>
    <row r="107" spans="3:10" s="67" customFormat="1" ht="18" customHeight="1" x14ac:dyDescent="0.3">
      <c r="C107" s="73"/>
      <c r="D107" s="73"/>
      <c r="E107" s="73"/>
      <c r="F107" s="65"/>
      <c r="G107" s="65"/>
      <c r="J107" s="72"/>
    </row>
    <row r="108" spans="3:10" s="67" customFormat="1" ht="18" customHeight="1" x14ac:dyDescent="0.3">
      <c r="C108" s="73"/>
      <c r="D108" s="73"/>
      <c r="E108" s="73"/>
      <c r="F108" s="65"/>
      <c r="G108" s="65"/>
      <c r="J108" s="72"/>
    </row>
    <row r="109" spans="3:10" s="67" customFormat="1" ht="18" customHeight="1" x14ac:dyDescent="0.3">
      <c r="C109" s="73"/>
      <c r="D109" s="73"/>
      <c r="E109" s="73"/>
      <c r="F109" s="65"/>
      <c r="G109" s="65"/>
      <c r="J109" s="72"/>
    </row>
    <row r="110" spans="3:10" s="67" customFormat="1" ht="18" customHeight="1" x14ac:dyDescent="0.3">
      <c r="C110" s="73"/>
      <c r="D110" s="73"/>
      <c r="E110" s="73"/>
      <c r="F110" s="65"/>
      <c r="G110" s="65"/>
      <c r="J110" s="72"/>
    </row>
    <row r="111" spans="3:10" s="67" customFormat="1" ht="18" customHeight="1" x14ac:dyDescent="0.3">
      <c r="C111" s="73"/>
      <c r="D111" s="73"/>
      <c r="E111" s="73"/>
      <c r="F111" s="65"/>
      <c r="G111" s="65"/>
      <c r="J111" s="72"/>
    </row>
    <row r="112" spans="3:10" s="67" customFormat="1" ht="18" customHeight="1" x14ac:dyDescent="0.3">
      <c r="C112" s="73"/>
      <c r="D112" s="73"/>
      <c r="E112" s="73"/>
      <c r="F112" s="65"/>
      <c r="G112" s="65"/>
      <c r="J112" s="72"/>
    </row>
    <row r="113" spans="3:10" s="67" customFormat="1" ht="18" customHeight="1" x14ac:dyDescent="0.3">
      <c r="C113" s="73"/>
      <c r="D113" s="73"/>
      <c r="E113" s="73"/>
      <c r="F113" s="65"/>
      <c r="G113" s="65"/>
      <c r="J113" s="72"/>
    </row>
    <row r="114" spans="3:10" s="67" customFormat="1" ht="18" customHeight="1" x14ac:dyDescent="0.3">
      <c r="C114" s="73"/>
      <c r="D114" s="73"/>
      <c r="E114" s="73"/>
      <c r="F114" s="65"/>
      <c r="G114" s="65"/>
      <c r="J114" s="72"/>
    </row>
    <row r="115" spans="3:10" s="67" customFormat="1" ht="18" customHeight="1" x14ac:dyDescent="0.3">
      <c r="C115" s="73"/>
      <c r="D115" s="73"/>
      <c r="E115" s="73"/>
      <c r="F115" s="65"/>
      <c r="G115" s="65"/>
      <c r="J115" s="72"/>
    </row>
    <row r="116" spans="3:10" s="67" customFormat="1" ht="18" customHeight="1" x14ac:dyDescent="0.3">
      <c r="C116" s="73"/>
      <c r="D116" s="73"/>
      <c r="E116" s="73"/>
      <c r="F116" s="65"/>
      <c r="G116" s="65"/>
      <c r="J116" s="72"/>
    </row>
    <row r="117" spans="3:10" s="67" customFormat="1" ht="18" customHeight="1" x14ac:dyDescent="0.3">
      <c r="C117" s="73"/>
      <c r="D117" s="73"/>
      <c r="E117" s="73"/>
      <c r="F117" s="65"/>
      <c r="G117" s="65"/>
      <c r="J117" s="72"/>
    </row>
    <row r="118" spans="3:10" s="67" customFormat="1" ht="18" customHeight="1" x14ac:dyDescent="0.3">
      <c r="C118" s="73"/>
      <c r="D118" s="73"/>
      <c r="E118" s="73"/>
      <c r="F118" s="65"/>
      <c r="G118" s="65"/>
      <c r="J118" s="72"/>
    </row>
    <row r="119" spans="3:10" s="67" customFormat="1" ht="18" customHeight="1" x14ac:dyDescent="0.3">
      <c r="C119" s="73"/>
      <c r="D119" s="73"/>
      <c r="E119" s="73"/>
      <c r="F119" s="65"/>
      <c r="G119" s="65"/>
      <c r="J119" s="72"/>
    </row>
    <row r="120" spans="3:10" s="67" customFormat="1" ht="18" customHeight="1" x14ac:dyDescent="0.3">
      <c r="C120" s="73"/>
      <c r="D120" s="73"/>
      <c r="E120" s="73"/>
      <c r="F120" s="65"/>
      <c r="G120" s="65"/>
      <c r="J120" s="72"/>
    </row>
    <row r="121" spans="3:10" s="67" customFormat="1" ht="18" customHeight="1" x14ac:dyDescent="0.3">
      <c r="C121" s="73"/>
      <c r="D121" s="73"/>
      <c r="E121" s="73"/>
      <c r="F121" s="65"/>
      <c r="G121" s="65"/>
      <c r="J121" s="72"/>
    </row>
    <row r="122" spans="3:10" s="67" customFormat="1" ht="18" customHeight="1" x14ac:dyDescent="0.3">
      <c r="C122" s="73"/>
      <c r="D122" s="73"/>
      <c r="E122" s="73"/>
      <c r="F122" s="65"/>
      <c r="G122" s="65"/>
      <c r="J122" s="72"/>
    </row>
    <row r="123" spans="3:10" s="67" customFormat="1" ht="18" customHeight="1" x14ac:dyDescent="0.3">
      <c r="C123" s="73"/>
      <c r="D123" s="73"/>
      <c r="E123" s="73"/>
      <c r="F123" s="65"/>
      <c r="G123" s="65"/>
      <c r="J123" s="72"/>
    </row>
    <row r="124" spans="3:10" s="67" customFormat="1" ht="18" customHeight="1" x14ac:dyDescent="0.3">
      <c r="C124" s="73"/>
      <c r="D124" s="73"/>
      <c r="E124" s="73"/>
      <c r="F124" s="65"/>
      <c r="G124" s="65"/>
      <c r="J124" s="72"/>
    </row>
    <row r="125" spans="3:10" s="67" customFormat="1" ht="18" customHeight="1" x14ac:dyDescent="0.3">
      <c r="C125" s="73"/>
      <c r="D125" s="73"/>
      <c r="E125" s="73"/>
      <c r="F125" s="65"/>
      <c r="G125" s="65"/>
      <c r="J125" s="72"/>
    </row>
    <row r="126" spans="3:10" s="67" customFormat="1" ht="18" customHeight="1" x14ac:dyDescent="0.3">
      <c r="C126" s="73"/>
      <c r="D126" s="73"/>
      <c r="E126" s="73"/>
      <c r="F126" s="65"/>
      <c r="G126" s="65"/>
      <c r="J126" s="72"/>
    </row>
    <row r="127" spans="3:10" s="67" customFormat="1" ht="18" customHeight="1" x14ac:dyDescent="0.3">
      <c r="C127" s="73"/>
      <c r="D127" s="73"/>
      <c r="E127" s="73"/>
      <c r="F127" s="65"/>
      <c r="G127" s="65"/>
      <c r="J127" s="72"/>
    </row>
    <row r="128" spans="3:10" s="67" customFormat="1" ht="18" customHeight="1" x14ac:dyDescent="0.3">
      <c r="C128" s="73"/>
      <c r="D128" s="73"/>
      <c r="E128" s="73"/>
      <c r="F128" s="65"/>
      <c r="G128" s="65"/>
      <c r="J128" s="72"/>
    </row>
    <row r="129" spans="3:10" s="67" customFormat="1" ht="18" customHeight="1" x14ac:dyDescent="0.3">
      <c r="C129" s="73"/>
      <c r="D129" s="73"/>
      <c r="E129" s="73"/>
      <c r="F129" s="65"/>
      <c r="G129" s="65"/>
      <c r="J129" s="72"/>
    </row>
    <row r="130" spans="3:10" s="67" customFormat="1" ht="18" customHeight="1" x14ac:dyDescent="0.3">
      <c r="C130" s="73"/>
      <c r="D130" s="73"/>
      <c r="E130" s="73"/>
      <c r="F130" s="65"/>
      <c r="G130" s="65"/>
      <c r="J130" s="72"/>
    </row>
    <row r="131" spans="3:10" s="67" customFormat="1" ht="18" customHeight="1" x14ac:dyDescent="0.3">
      <c r="C131" s="73"/>
      <c r="D131" s="73"/>
      <c r="E131" s="73"/>
      <c r="F131" s="65"/>
      <c r="G131" s="65"/>
      <c r="J131" s="72"/>
    </row>
    <row r="132" spans="3:10" s="67" customFormat="1" ht="18" customHeight="1" x14ac:dyDescent="0.3">
      <c r="C132" s="73"/>
      <c r="D132" s="73"/>
      <c r="E132" s="73"/>
      <c r="F132" s="65"/>
      <c r="G132" s="65"/>
      <c r="J132" s="72"/>
    </row>
    <row r="133" spans="3:10" s="67" customFormat="1" ht="18" customHeight="1" x14ac:dyDescent="0.3">
      <c r="C133" s="73"/>
      <c r="D133" s="73"/>
      <c r="E133" s="73"/>
      <c r="F133" s="65"/>
      <c r="G133" s="65"/>
      <c r="J133" s="72"/>
    </row>
    <row r="134" spans="3:10" s="67" customFormat="1" ht="18" customHeight="1" x14ac:dyDescent="0.3">
      <c r="C134" s="73"/>
      <c r="D134" s="73"/>
      <c r="E134" s="73"/>
      <c r="F134" s="65"/>
      <c r="G134" s="65"/>
      <c r="J134" s="72"/>
    </row>
    <row r="135" spans="3:10" s="67" customFormat="1" ht="18" customHeight="1" x14ac:dyDescent="0.3">
      <c r="C135" s="73"/>
      <c r="D135" s="73"/>
      <c r="E135" s="73"/>
      <c r="F135" s="65"/>
      <c r="G135" s="65"/>
      <c r="J135" s="72"/>
    </row>
    <row r="136" spans="3:10" s="67" customFormat="1" ht="18" customHeight="1" x14ac:dyDescent="0.3">
      <c r="C136" s="73"/>
      <c r="D136" s="73"/>
      <c r="E136" s="73"/>
      <c r="F136" s="65"/>
      <c r="G136" s="65"/>
      <c r="J136" s="72"/>
    </row>
    <row r="137" spans="3:10" s="67" customFormat="1" ht="18" customHeight="1" x14ac:dyDescent="0.3">
      <c r="C137" s="73"/>
      <c r="D137" s="73"/>
      <c r="E137" s="73"/>
      <c r="F137" s="65"/>
      <c r="G137" s="65"/>
      <c r="J137" s="72"/>
    </row>
    <row r="138" spans="3:10" s="67" customFormat="1" ht="18" customHeight="1" x14ac:dyDescent="0.3">
      <c r="C138" s="73"/>
      <c r="D138" s="73"/>
      <c r="E138" s="73"/>
      <c r="F138" s="65"/>
      <c r="G138" s="65"/>
      <c r="J138" s="72"/>
    </row>
    <row r="139" spans="3:10" s="67" customFormat="1" ht="18" customHeight="1" x14ac:dyDescent="0.3">
      <c r="C139" s="73"/>
      <c r="D139" s="73"/>
      <c r="E139" s="73"/>
      <c r="F139" s="65"/>
      <c r="G139" s="65"/>
      <c r="J139" s="72"/>
    </row>
    <row r="140" spans="3:10" s="67" customFormat="1" ht="18" customHeight="1" x14ac:dyDescent="0.3">
      <c r="C140" s="73"/>
      <c r="D140" s="73"/>
      <c r="E140" s="73"/>
      <c r="F140" s="65"/>
      <c r="G140" s="65"/>
      <c r="J140" s="72"/>
    </row>
    <row r="141" spans="3:10" s="67" customFormat="1" ht="18" customHeight="1" x14ac:dyDescent="0.3">
      <c r="C141" s="73"/>
      <c r="D141" s="73"/>
      <c r="E141" s="73"/>
      <c r="F141" s="65"/>
      <c r="G141" s="65"/>
      <c r="J141" s="72"/>
    </row>
    <row r="142" spans="3:10" s="67" customFormat="1" ht="18" customHeight="1" x14ac:dyDescent="0.3">
      <c r="C142" s="73"/>
      <c r="D142" s="73"/>
      <c r="E142" s="73"/>
      <c r="F142" s="65"/>
      <c r="G142" s="65"/>
      <c r="J142" s="72"/>
    </row>
    <row r="143" spans="3:10" s="67" customFormat="1" ht="18" customHeight="1" x14ac:dyDescent="0.3">
      <c r="C143" s="73"/>
      <c r="D143" s="73"/>
      <c r="E143" s="73"/>
      <c r="F143" s="65"/>
      <c r="G143" s="65"/>
      <c r="J143" s="72"/>
    </row>
    <row r="144" spans="3:10" s="67" customFormat="1" ht="18" customHeight="1" x14ac:dyDescent="0.3">
      <c r="C144" s="73"/>
      <c r="D144" s="73"/>
      <c r="E144" s="73"/>
      <c r="F144" s="65"/>
      <c r="G144" s="65"/>
      <c r="J144" s="72"/>
    </row>
    <row r="145" spans="3:10" s="67" customFormat="1" ht="18" customHeight="1" x14ac:dyDescent="0.3">
      <c r="C145" s="73"/>
      <c r="D145" s="73"/>
      <c r="E145" s="73"/>
      <c r="F145" s="65"/>
      <c r="G145" s="65"/>
      <c r="J145" s="72"/>
    </row>
    <row r="146" spans="3:10" s="67" customFormat="1" ht="18" customHeight="1" x14ac:dyDescent="0.3">
      <c r="C146" s="73"/>
      <c r="D146" s="73"/>
      <c r="E146" s="73"/>
      <c r="F146" s="65"/>
      <c r="G146" s="65"/>
      <c r="J146" s="72"/>
    </row>
    <row r="147" spans="3:10" s="67" customFormat="1" ht="18" customHeight="1" x14ac:dyDescent="0.3">
      <c r="C147" s="73"/>
      <c r="D147" s="73"/>
      <c r="E147" s="73"/>
      <c r="F147" s="65"/>
      <c r="G147" s="65"/>
      <c r="J147" s="72"/>
    </row>
    <row r="148" spans="3:10" s="67" customFormat="1" ht="18" customHeight="1" x14ac:dyDescent="0.3">
      <c r="C148" s="73"/>
      <c r="D148" s="73"/>
      <c r="E148" s="73"/>
      <c r="F148" s="65"/>
      <c r="G148" s="65"/>
      <c r="J148" s="72"/>
    </row>
    <row r="149" spans="3:10" s="67" customFormat="1" ht="18" customHeight="1" x14ac:dyDescent="0.3">
      <c r="C149" s="73"/>
      <c r="D149" s="73"/>
      <c r="E149" s="73"/>
      <c r="F149" s="65"/>
      <c r="G149" s="65"/>
      <c r="J149" s="72"/>
    </row>
    <row r="150" spans="3:10" s="67" customFormat="1" ht="18" customHeight="1" x14ac:dyDescent="0.3">
      <c r="C150" s="73"/>
      <c r="D150" s="73"/>
      <c r="E150" s="73"/>
      <c r="F150" s="65"/>
      <c r="G150" s="65"/>
      <c r="J150" s="72"/>
    </row>
    <row r="151" spans="3:10" s="67" customFormat="1" ht="18" customHeight="1" x14ac:dyDescent="0.3">
      <c r="C151" s="73"/>
      <c r="D151" s="73"/>
      <c r="E151" s="73"/>
      <c r="F151" s="65"/>
      <c r="G151" s="65"/>
      <c r="J151" s="72"/>
    </row>
    <row r="152" spans="3:10" s="67" customFormat="1" ht="18" customHeight="1" x14ac:dyDescent="0.3">
      <c r="C152" s="73"/>
      <c r="D152" s="73"/>
      <c r="E152" s="73"/>
      <c r="F152" s="65"/>
      <c r="G152" s="65"/>
      <c r="J152" s="72"/>
    </row>
    <row r="153" spans="3:10" s="67" customFormat="1" ht="18" customHeight="1" x14ac:dyDescent="0.3">
      <c r="C153" s="73"/>
      <c r="D153" s="73"/>
      <c r="E153" s="73"/>
      <c r="F153" s="65"/>
      <c r="G153" s="65"/>
      <c r="J153" s="72"/>
    </row>
    <row r="154" spans="3:10" s="67" customFormat="1" ht="18" customHeight="1" x14ac:dyDescent="0.3">
      <c r="C154" s="73"/>
      <c r="D154" s="73"/>
      <c r="E154" s="73"/>
      <c r="F154" s="65"/>
      <c r="G154" s="65"/>
      <c r="J154" s="72"/>
    </row>
    <row r="155" spans="3:10" s="67" customFormat="1" ht="18" customHeight="1" x14ac:dyDescent="0.3">
      <c r="C155" s="73"/>
      <c r="D155" s="73"/>
      <c r="E155" s="73"/>
      <c r="F155" s="65"/>
      <c r="G155" s="65"/>
      <c r="J155" s="72"/>
    </row>
    <row r="156" spans="3:10" s="67" customFormat="1" ht="18" customHeight="1" x14ac:dyDescent="0.3">
      <c r="C156" s="73"/>
      <c r="D156" s="73"/>
      <c r="E156" s="73"/>
      <c r="F156" s="65"/>
      <c r="G156" s="65"/>
      <c r="J156" s="72"/>
    </row>
    <row r="157" spans="3:10" s="67" customFormat="1" ht="18" customHeight="1" x14ac:dyDescent="0.3">
      <c r="C157" s="73"/>
      <c r="D157" s="73"/>
      <c r="E157" s="73"/>
      <c r="F157" s="65"/>
      <c r="G157" s="65"/>
      <c r="J157" s="72"/>
    </row>
    <row r="158" spans="3:10" s="67" customFormat="1" ht="18" customHeight="1" x14ac:dyDescent="0.3">
      <c r="C158" s="73"/>
      <c r="D158" s="73"/>
      <c r="E158" s="73"/>
      <c r="F158" s="65"/>
      <c r="G158" s="65"/>
      <c r="J158" s="72"/>
    </row>
    <row r="159" spans="3:10" s="67" customFormat="1" ht="18" customHeight="1" x14ac:dyDescent="0.3">
      <c r="C159" s="73"/>
      <c r="D159" s="73"/>
      <c r="E159" s="73"/>
      <c r="F159" s="65"/>
      <c r="G159" s="65"/>
      <c r="J159" s="72"/>
    </row>
    <row r="160" spans="3:10" s="67" customFormat="1" ht="18" customHeight="1" x14ac:dyDescent="0.3">
      <c r="C160" s="73"/>
      <c r="D160" s="73"/>
      <c r="E160" s="73"/>
      <c r="F160" s="65"/>
      <c r="G160" s="65"/>
      <c r="J160" s="72"/>
    </row>
    <row r="161" spans="3:10" s="67" customFormat="1" ht="18" customHeight="1" x14ac:dyDescent="0.3">
      <c r="C161" s="73"/>
      <c r="D161" s="73"/>
      <c r="E161" s="73"/>
      <c r="F161" s="65"/>
      <c r="G161" s="65"/>
      <c r="J161" s="72"/>
    </row>
    <row r="162" spans="3:10" s="67" customFormat="1" ht="18" customHeight="1" x14ac:dyDescent="0.3">
      <c r="C162" s="73"/>
      <c r="D162" s="73"/>
      <c r="E162" s="73"/>
      <c r="F162" s="65"/>
      <c r="G162" s="65"/>
      <c r="J162" s="72"/>
    </row>
    <row r="163" spans="3:10" s="67" customFormat="1" ht="18" customHeight="1" x14ac:dyDescent="0.3">
      <c r="C163" s="73"/>
      <c r="D163" s="73"/>
      <c r="E163" s="73"/>
      <c r="F163" s="65"/>
      <c r="G163" s="65"/>
      <c r="J163" s="72"/>
    </row>
    <row r="164" spans="3:10" s="67" customFormat="1" ht="18" customHeight="1" x14ac:dyDescent="0.3">
      <c r="C164" s="73"/>
      <c r="D164" s="73"/>
      <c r="E164" s="73"/>
      <c r="F164" s="65"/>
      <c r="G164" s="65"/>
      <c r="J164" s="72"/>
    </row>
    <row r="165" spans="3:10" s="67" customFormat="1" ht="18" customHeight="1" x14ac:dyDescent="0.3">
      <c r="C165" s="73"/>
      <c r="D165" s="73"/>
      <c r="E165" s="73"/>
      <c r="F165" s="65"/>
      <c r="G165" s="65"/>
      <c r="J165" s="72"/>
    </row>
    <row r="166" spans="3:10" s="67" customFormat="1" ht="18" customHeight="1" x14ac:dyDescent="0.3">
      <c r="C166" s="73"/>
      <c r="D166" s="73"/>
      <c r="E166" s="73"/>
      <c r="F166" s="65"/>
      <c r="G166" s="65"/>
      <c r="J166" s="72"/>
    </row>
    <row r="167" spans="3:10" s="67" customFormat="1" ht="18" customHeight="1" x14ac:dyDescent="0.3">
      <c r="C167" s="73"/>
      <c r="D167" s="73"/>
      <c r="E167" s="73"/>
      <c r="F167" s="65"/>
      <c r="G167" s="65"/>
      <c r="J167" s="72"/>
    </row>
    <row r="168" spans="3:10" s="67" customFormat="1" ht="18" customHeight="1" x14ac:dyDescent="0.3">
      <c r="C168" s="73"/>
      <c r="D168" s="73"/>
      <c r="E168" s="73"/>
      <c r="F168" s="65"/>
      <c r="G168" s="65"/>
      <c r="J168" s="72"/>
    </row>
    <row r="169" spans="3:10" s="67" customFormat="1" ht="18" customHeight="1" x14ac:dyDescent="0.3">
      <c r="C169" s="73"/>
      <c r="D169" s="73"/>
      <c r="E169" s="73"/>
      <c r="F169" s="65"/>
      <c r="G169" s="65"/>
      <c r="J169" s="72"/>
    </row>
    <row r="170" spans="3:10" s="67" customFormat="1" ht="18" customHeight="1" x14ac:dyDescent="0.3">
      <c r="C170" s="73"/>
      <c r="D170" s="73"/>
      <c r="E170" s="73"/>
      <c r="F170" s="65"/>
      <c r="G170" s="65"/>
      <c r="J170" s="72"/>
    </row>
    <row r="171" spans="3:10" s="67" customFormat="1" ht="18" customHeight="1" x14ac:dyDescent="0.3">
      <c r="C171" s="73"/>
      <c r="D171" s="73"/>
      <c r="E171" s="73"/>
      <c r="F171" s="65"/>
      <c r="G171" s="65"/>
      <c r="J171" s="72"/>
    </row>
    <row r="172" spans="3:10" s="67" customFormat="1" ht="18" customHeight="1" x14ac:dyDescent="0.3">
      <c r="C172" s="73"/>
      <c r="D172" s="73"/>
      <c r="E172" s="73"/>
      <c r="F172" s="65"/>
      <c r="G172" s="65"/>
      <c r="J172" s="72"/>
    </row>
    <row r="173" spans="3:10" s="67" customFormat="1" ht="18" customHeight="1" x14ac:dyDescent="0.3">
      <c r="C173" s="73"/>
      <c r="D173" s="73"/>
      <c r="E173" s="73"/>
      <c r="F173" s="65"/>
      <c r="G173" s="65"/>
      <c r="J173" s="72"/>
    </row>
    <row r="174" spans="3:10" s="67" customFormat="1" ht="18" customHeight="1" x14ac:dyDescent="0.3">
      <c r="C174" s="73"/>
      <c r="D174" s="73"/>
      <c r="E174" s="73"/>
      <c r="F174" s="65"/>
      <c r="G174" s="65"/>
      <c r="J174" s="72"/>
    </row>
    <row r="175" spans="3:10" s="67" customFormat="1" ht="18" customHeight="1" x14ac:dyDescent="0.3">
      <c r="C175" s="73"/>
      <c r="D175" s="73"/>
      <c r="E175" s="73"/>
      <c r="F175" s="65"/>
      <c r="G175" s="65"/>
      <c r="J175" s="72"/>
    </row>
    <row r="176" spans="3:10" s="67" customFormat="1" ht="18" customHeight="1" x14ac:dyDescent="0.3">
      <c r="C176" s="73"/>
      <c r="D176" s="73"/>
      <c r="E176" s="73"/>
      <c r="F176" s="65"/>
      <c r="G176" s="65"/>
      <c r="J176" s="72"/>
    </row>
    <row r="177" spans="3:10" s="67" customFormat="1" ht="18" customHeight="1" x14ac:dyDescent="0.3">
      <c r="C177" s="73"/>
      <c r="D177" s="73"/>
      <c r="E177" s="73"/>
      <c r="F177" s="65"/>
      <c r="G177" s="65"/>
      <c r="J177" s="72"/>
    </row>
    <row r="178" spans="3:10" s="67" customFormat="1" ht="18" customHeight="1" x14ac:dyDescent="0.3">
      <c r="C178" s="73"/>
      <c r="D178" s="73"/>
      <c r="E178" s="73"/>
      <c r="F178" s="65"/>
      <c r="G178" s="65"/>
      <c r="J178" s="72"/>
    </row>
    <row r="179" spans="3:10" s="67" customFormat="1" ht="18" customHeight="1" x14ac:dyDescent="0.3">
      <c r="C179" s="73"/>
      <c r="D179" s="73"/>
      <c r="E179" s="73"/>
      <c r="F179" s="65"/>
      <c r="G179" s="65"/>
      <c r="J179" s="72"/>
    </row>
    <row r="180" spans="3:10" s="67" customFormat="1" ht="18" customHeight="1" x14ac:dyDescent="0.3">
      <c r="C180" s="73"/>
      <c r="D180" s="73"/>
      <c r="E180" s="73"/>
      <c r="F180" s="65"/>
      <c r="G180" s="65"/>
      <c r="J180" s="72"/>
    </row>
    <row r="181" spans="3:10" s="67" customFormat="1" ht="18" customHeight="1" x14ac:dyDescent="0.3">
      <c r="C181" s="73"/>
      <c r="D181" s="73"/>
      <c r="E181" s="73"/>
      <c r="F181" s="65"/>
      <c r="G181" s="65"/>
      <c r="J181" s="72"/>
    </row>
    <row r="182" spans="3:10" s="67" customFormat="1" ht="18" customHeight="1" x14ac:dyDescent="0.3">
      <c r="C182" s="73"/>
      <c r="D182" s="73"/>
      <c r="E182" s="73"/>
      <c r="F182" s="65"/>
      <c r="G182" s="65"/>
      <c r="J182" s="72"/>
    </row>
    <row r="183" spans="3:10" s="67" customFormat="1" ht="18" customHeight="1" x14ac:dyDescent="0.3">
      <c r="C183" s="73"/>
      <c r="D183" s="73"/>
      <c r="E183" s="73"/>
      <c r="F183" s="65"/>
      <c r="G183" s="65"/>
      <c r="J183" s="72"/>
    </row>
    <row r="184" spans="3:10" s="67" customFormat="1" ht="18" customHeight="1" x14ac:dyDescent="0.3">
      <c r="C184" s="73"/>
      <c r="D184" s="73"/>
      <c r="E184" s="73"/>
      <c r="F184" s="65"/>
      <c r="G184" s="65"/>
      <c r="J184" s="72"/>
    </row>
    <row r="185" spans="3:10" s="67" customFormat="1" ht="18" customHeight="1" x14ac:dyDescent="0.3">
      <c r="C185" s="73"/>
      <c r="D185" s="73"/>
      <c r="E185" s="73"/>
      <c r="F185" s="65"/>
      <c r="G185" s="65"/>
      <c r="J185" s="72"/>
    </row>
    <row r="186" spans="3:10" s="67" customFormat="1" ht="18" customHeight="1" x14ac:dyDescent="0.3">
      <c r="C186" s="73"/>
      <c r="D186" s="73"/>
      <c r="E186" s="73"/>
      <c r="F186" s="65"/>
      <c r="G186" s="65"/>
      <c r="J186" s="72"/>
    </row>
    <row r="187" spans="3:10" s="67" customFormat="1" ht="18" customHeight="1" x14ac:dyDescent="0.3">
      <c r="C187" s="73"/>
      <c r="D187" s="73"/>
      <c r="E187" s="73"/>
      <c r="F187" s="65"/>
      <c r="G187" s="65"/>
      <c r="J187" s="72"/>
    </row>
    <row r="188" spans="3:10" s="67" customFormat="1" ht="18" customHeight="1" x14ac:dyDescent="0.3">
      <c r="C188" s="73"/>
      <c r="D188" s="73"/>
      <c r="E188" s="73"/>
      <c r="F188" s="65"/>
      <c r="G188" s="65"/>
      <c r="J188" s="72"/>
    </row>
    <row r="189" spans="3:10" s="67" customFormat="1" ht="18" customHeight="1" x14ac:dyDescent="0.3">
      <c r="C189" s="73"/>
      <c r="D189" s="73"/>
      <c r="E189" s="73"/>
      <c r="F189" s="65"/>
      <c r="G189" s="65"/>
      <c r="J189" s="72"/>
    </row>
    <row r="190" spans="3:10" s="67" customFormat="1" ht="18" customHeight="1" x14ac:dyDescent="0.3">
      <c r="C190" s="73"/>
      <c r="D190" s="73"/>
      <c r="E190" s="73"/>
      <c r="F190" s="65"/>
      <c r="G190" s="65"/>
      <c r="J190" s="72"/>
    </row>
    <row r="191" spans="3:10" s="67" customFormat="1" ht="18" customHeight="1" x14ac:dyDescent="0.3">
      <c r="C191" s="73"/>
      <c r="D191" s="73"/>
      <c r="E191" s="73"/>
      <c r="F191" s="65"/>
      <c r="G191" s="65"/>
      <c r="J191" s="72"/>
    </row>
    <row r="192" spans="3:10" s="67" customFormat="1" ht="18" customHeight="1" x14ac:dyDescent="0.3">
      <c r="C192" s="73"/>
      <c r="D192" s="73"/>
      <c r="E192" s="73"/>
      <c r="F192" s="65"/>
      <c r="G192" s="65"/>
      <c r="J192" s="72"/>
    </row>
    <row r="193" spans="3:10" s="67" customFormat="1" ht="18" customHeight="1" x14ac:dyDescent="0.3">
      <c r="C193" s="73"/>
      <c r="D193" s="73"/>
      <c r="E193" s="73"/>
      <c r="F193" s="65"/>
      <c r="G193" s="65"/>
      <c r="J193" s="72"/>
    </row>
    <row r="194" spans="3:10" s="67" customFormat="1" ht="18" customHeight="1" x14ac:dyDescent="0.3">
      <c r="C194" s="73"/>
      <c r="D194" s="73"/>
      <c r="E194" s="73"/>
      <c r="F194" s="65"/>
      <c r="G194" s="65"/>
      <c r="J194" s="72"/>
    </row>
    <row r="195" spans="3:10" s="67" customFormat="1" ht="18" customHeight="1" x14ac:dyDescent="0.3">
      <c r="C195" s="73"/>
      <c r="D195" s="73"/>
      <c r="E195" s="73"/>
      <c r="F195" s="65"/>
      <c r="G195" s="65"/>
      <c r="J195" s="72"/>
    </row>
    <row r="196" spans="3:10" s="67" customFormat="1" ht="18" customHeight="1" x14ac:dyDescent="0.3">
      <c r="C196" s="73"/>
      <c r="D196" s="73"/>
      <c r="E196" s="73"/>
      <c r="F196" s="65"/>
      <c r="G196" s="65"/>
      <c r="J196" s="72"/>
    </row>
    <row r="197" spans="3:10" s="67" customFormat="1" ht="18" customHeight="1" x14ac:dyDescent="0.3">
      <c r="C197" s="73"/>
      <c r="D197" s="73"/>
      <c r="E197" s="73"/>
      <c r="F197" s="65"/>
      <c r="G197" s="65"/>
      <c r="J197" s="72"/>
    </row>
    <row r="198" spans="3:10" s="67" customFormat="1" ht="18" customHeight="1" x14ac:dyDescent="0.3">
      <c r="C198" s="73"/>
      <c r="D198" s="73"/>
      <c r="E198" s="73"/>
      <c r="F198" s="65"/>
      <c r="G198" s="65"/>
      <c r="J198" s="72"/>
    </row>
    <row r="199" spans="3:10" s="67" customFormat="1" ht="18" customHeight="1" x14ac:dyDescent="0.3">
      <c r="C199" s="73"/>
      <c r="D199" s="73"/>
      <c r="E199" s="73"/>
      <c r="F199" s="65"/>
      <c r="G199" s="65"/>
      <c r="J199" s="72"/>
    </row>
    <row r="200" spans="3:10" s="67" customFormat="1" ht="18" customHeight="1" x14ac:dyDescent="0.3">
      <c r="C200" s="73"/>
      <c r="D200" s="73"/>
      <c r="E200" s="73"/>
      <c r="F200" s="65"/>
      <c r="G200" s="65"/>
      <c r="J200" s="72"/>
    </row>
    <row r="201" spans="3:10" s="67" customFormat="1" ht="18" customHeight="1" x14ac:dyDescent="0.3">
      <c r="C201" s="73"/>
      <c r="D201" s="73"/>
      <c r="E201" s="73"/>
      <c r="F201" s="65"/>
      <c r="G201" s="65"/>
      <c r="J201" s="72"/>
    </row>
    <row r="202" spans="3:10" s="67" customFormat="1" ht="18" customHeight="1" x14ac:dyDescent="0.3">
      <c r="C202" s="73"/>
      <c r="D202" s="73"/>
      <c r="E202" s="73"/>
      <c r="F202" s="65"/>
      <c r="G202" s="65"/>
      <c r="J202" s="72"/>
    </row>
    <row r="203" spans="3:10" s="67" customFormat="1" ht="18" customHeight="1" x14ac:dyDescent="0.3">
      <c r="C203" s="73"/>
      <c r="D203" s="73"/>
      <c r="E203" s="73"/>
      <c r="F203" s="65"/>
      <c r="G203" s="65"/>
      <c r="J203" s="72"/>
    </row>
    <row r="204" spans="3:10" s="67" customFormat="1" ht="18" customHeight="1" x14ac:dyDescent="0.3">
      <c r="C204" s="73"/>
      <c r="D204" s="73"/>
      <c r="E204" s="73"/>
      <c r="F204" s="65"/>
      <c r="G204" s="65"/>
      <c r="J204" s="72"/>
    </row>
    <row r="205" spans="3:10" s="67" customFormat="1" ht="18" customHeight="1" x14ac:dyDescent="0.3">
      <c r="C205" s="73"/>
      <c r="D205" s="73"/>
      <c r="E205" s="73"/>
      <c r="F205" s="65"/>
      <c r="G205" s="65"/>
      <c r="J205" s="72"/>
    </row>
    <row r="206" spans="3:10" s="67" customFormat="1" ht="18" customHeight="1" x14ac:dyDescent="0.3">
      <c r="C206" s="73"/>
      <c r="D206" s="73"/>
      <c r="E206" s="73"/>
      <c r="F206" s="65"/>
      <c r="G206" s="65"/>
      <c r="J206" s="72"/>
    </row>
    <row r="207" spans="3:10" s="67" customFormat="1" ht="18" customHeight="1" x14ac:dyDescent="0.3">
      <c r="C207" s="73"/>
      <c r="D207" s="73"/>
      <c r="E207" s="73"/>
      <c r="F207" s="65"/>
      <c r="G207" s="65"/>
      <c r="J207" s="72"/>
    </row>
    <row r="208" spans="3:10" s="67" customFormat="1" ht="18" customHeight="1" x14ac:dyDescent="0.3">
      <c r="C208" s="73"/>
      <c r="D208" s="73"/>
      <c r="E208" s="73"/>
      <c r="F208" s="65"/>
      <c r="G208" s="65"/>
      <c r="J208" s="72"/>
    </row>
    <row r="209" spans="3:10" s="67" customFormat="1" ht="18" customHeight="1" x14ac:dyDescent="0.3">
      <c r="C209" s="73"/>
      <c r="D209" s="73"/>
      <c r="E209" s="73"/>
      <c r="F209" s="65"/>
      <c r="G209" s="65"/>
      <c r="J209" s="72"/>
    </row>
    <row r="210" spans="3:10" s="67" customFormat="1" ht="18" customHeight="1" x14ac:dyDescent="0.3">
      <c r="C210" s="73"/>
      <c r="D210" s="73"/>
      <c r="E210" s="73"/>
      <c r="F210" s="65"/>
      <c r="G210" s="65"/>
      <c r="J210" s="72"/>
    </row>
    <row r="211" spans="3:10" s="67" customFormat="1" ht="18" customHeight="1" x14ac:dyDescent="0.3">
      <c r="C211" s="73"/>
      <c r="D211" s="73"/>
      <c r="E211" s="73"/>
      <c r="F211" s="65"/>
      <c r="G211" s="65"/>
      <c r="J211" s="72"/>
    </row>
    <row r="212" spans="3:10" s="67" customFormat="1" ht="18" customHeight="1" x14ac:dyDescent="0.3">
      <c r="C212" s="73"/>
      <c r="D212" s="73"/>
      <c r="E212" s="73"/>
      <c r="F212" s="65"/>
      <c r="G212" s="65"/>
      <c r="J212" s="72"/>
    </row>
    <row r="213" spans="3:10" s="67" customFormat="1" ht="18" customHeight="1" x14ac:dyDescent="0.3">
      <c r="C213" s="73"/>
      <c r="D213" s="73"/>
      <c r="E213" s="73"/>
      <c r="F213" s="65"/>
      <c r="G213" s="65"/>
      <c r="J213" s="72"/>
    </row>
    <row r="214" spans="3:10" s="67" customFormat="1" ht="18" customHeight="1" x14ac:dyDescent="0.3">
      <c r="C214" s="73"/>
      <c r="D214" s="73"/>
      <c r="E214" s="73"/>
      <c r="F214" s="65"/>
      <c r="G214" s="65"/>
      <c r="J214" s="72"/>
    </row>
    <row r="215" spans="3:10" s="67" customFormat="1" ht="18" customHeight="1" x14ac:dyDescent="0.3">
      <c r="C215" s="73"/>
      <c r="D215" s="73"/>
      <c r="E215" s="73"/>
      <c r="F215" s="65"/>
      <c r="G215" s="65"/>
      <c r="J215" s="72"/>
    </row>
    <row r="216" spans="3:10" s="67" customFormat="1" ht="18" customHeight="1" x14ac:dyDescent="0.3">
      <c r="C216" s="73"/>
      <c r="D216" s="73"/>
      <c r="E216" s="73"/>
      <c r="F216" s="65"/>
      <c r="G216" s="65"/>
      <c r="J216" s="72"/>
    </row>
    <row r="217" spans="3:10" s="67" customFormat="1" ht="18" customHeight="1" x14ac:dyDescent="0.3">
      <c r="C217" s="73"/>
      <c r="D217" s="73"/>
      <c r="E217" s="73"/>
      <c r="F217" s="65"/>
      <c r="G217" s="65"/>
      <c r="J217" s="72"/>
    </row>
    <row r="218" spans="3:10" s="67" customFormat="1" ht="18" customHeight="1" x14ac:dyDescent="0.3">
      <c r="C218" s="73"/>
      <c r="D218" s="73"/>
      <c r="E218" s="73"/>
      <c r="F218" s="65"/>
      <c r="G218" s="65"/>
      <c r="J218" s="72"/>
    </row>
    <row r="219" spans="3:10" s="67" customFormat="1" ht="18" customHeight="1" x14ac:dyDescent="0.3">
      <c r="C219" s="73"/>
      <c r="D219" s="73"/>
      <c r="E219" s="73"/>
      <c r="F219" s="65"/>
      <c r="G219" s="65"/>
      <c r="J219" s="72"/>
    </row>
    <row r="220" spans="3:10" s="67" customFormat="1" ht="18" customHeight="1" x14ac:dyDescent="0.3">
      <c r="C220" s="73"/>
      <c r="D220" s="73"/>
      <c r="E220" s="73"/>
      <c r="F220" s="65"/>
      <c r="G220" s="65"/>
      <c r="J220" s="72"/>
    </row>
    <row r="221" spans="3:10" s="67" customFormat="1" ht="18" customHeight="1" x14ac:dyDescent="0.3">
      <c r="C221" s="73"/>
      <c r="D221" s="73"/>
      <c r="E221" s="73"/>
      <c r="F221" s="65"/>
      <c r="G221" s="65"/>
      <c r="J221" s="72"/>
    </row>
    <row r="222" spans="3:10" s="67" customFormat="1" ht="18" customHeight="1" x14ac:dyDescent="0.3">
      <c r="C222" s="73"/>
      <c r="D222" s="73"/>
      <c r="E222" s="73"/>
      <c r="F222" s="65"/>
      <c r="G222" s="65"/>
      <c r="J222" s="72"/>
    </row>
    <row r="223" spans="3:10" s="67" customFormat="1" ht="18" customHeight="1" x14ac:dyDescent="0.3">
      <c r="C223" s="73"/>
      <c r="D223" s="73"/>
      <c r="E223" s="73"/>
      <c r="F223" s="65"/>
      <c r="G223" s="65"/>
      <c r="J223" s="72"/>
    </row>
    <row r="224" spans="3:10" s="67" customFormat="1" ht="18" customHeight="1" x14ac:dyDescent="0.3">
      <c r="C224" s="73"/>
      <c r="D224" s="73"/>
      <c r="E224" s="73"/>
      <c r="F224" s="65"/>
      <c r="G224" s="65"/>
      <c r="J224" s="72"/>
    </row>
    <row r="225" spans="3:10" s="67" customFormat="1" ht="18" customHeight="1" x14ac:dyDescent="0.3">
      <c r="C225" s="73"/>
      <c r="D225" s="73"/>
      <c r="E225" s="73"/>
      <c r="F225" s="65"/>
      <c r="G225" s="65"/>
      <c r="J225" s="72"/>
    </row>
    <row r="226" spans="3:10" s="67" customFormat="1" ht="18" customHeight="1" x14ac:dyDescent="0.3">
      <c r="C226" s="73"/>
      <c r="D226" s="73"/>
      <c r="E226" s="73"/>
      <c r="F226" s="65"/>
      <c r="G226" s="65"/>
      <c r="J226" s="72"/>
    </row>
    <row r="227" spans="3:10" s="67" customFormat="1" ht="18" customHeight="1" x14ac:dyDescent="0.3">
      <c r="C227" s="73"/>
      <c r="D227" s="73"/>
      <c r="E227" s="73"/>
      <c r="F227" s="65"/>
      <c r="G227" s="65"/>
      <c r="J227" s="72"/>
    </row>
    <row r="228" spans="3:10" s="67" customFormat="1" ht="18" customHeight="1" x14ac:dyDescent="0.3">
      <c r="C228" s="73"/>
      <c r="D228" s="73"/>
      <c r="E228" s="73"/>
      <c r="F228" s="65"/>
      <c r="G228" s="65"/>
      <c r="J228" s="72"/>
    </row>
    <row r="229" spans="3:10" s="67" customFormat="1" ht="18" customHeight="1" x14ac:dyDescent="0.3">
      <c r="C229" s="73"/>
      <c r="D229" s="73"/>
      <c r="E229" s="73"/>
      <c r="F229" s="65"/>
      <c r="G229" s="65"/>
      <c r="J229" s="72"/>
    </row>
    <row r="230" spans="3:10" s="67" customFormat="1" ht="18" customHeight="1" x14ac:dyDescent="0.3">
      <c r="C230" s="73"/>
      <c r="D230" s="73"/>
      <c r="E230" s="73"/>
      <c r="F230" s="65"/>
      <c r="G230" s="65"/>
      <c r="J230" s="72"/>
    </row>
    <row r="231" spans="3:10" s="67" customFormat="1" ht="18" customHeight="1" x14ac:dyDescent="0.3">
      <c r="C231" s="73"/>
      <c r="D231" s="73"/>
      <c r="E231" s="73"/>
      <c r="F231" s="65"/>
      <c r="G231" s="65"/>
      <c r="J231" s="72"/>
    </row>
    <row r="232" spans="3:10" s="67" customFormat="1" ht="18" customHeight="1" x14ac:dyDescent="0.3">
      <c r="C232" s="73"/>
      <c r="D232" s="73"/>
      <c r="E232" s="73"/>
      <c r="F232" s="65"/>
      <c r="G232" s="65"/>
      <c r="J232" s="72"/>
    </row>
    <row r="233" spans="3:10" s="67" customFormat="1" ht="18" customHeight="1" x14ac:dyDescent="0.3">
      <c r="C233" s="73"/>
      <c r="D233" s="73"/>
      <c r="E233" s="73"/>
      <c r="F233" s="65"/>
      <c r="G233" s="65"/>
      <c r="J233" s="72"/>
    </row>
    <row r="234" spans="3:10" s="67" customFormat="1" ht="18" customHeight="1" x14ac:dyDescent="0.3">
      <c r="C234" s="73"/>
      <c r="D234" s="73"/>
      <c r="E234" s="73"/>
      <c r="F234" s="65"/>
      <c r="G234" s="65"/>
      <c r="J234" s="72"/>
    </row>
    <row r="235" spans="3:10" s="67" customFormat="1" ht="18" customHeight="1" x14ac:dyDescent="0.3">
      <c r="C235" s="73"/>
      <c r="D235" s="73"/>
      <c r="E235" s="73"/>
      <c r="F235" s="65"/>
      <c r="G235" s="65"/>
      <c r="J235" s="72"/>
    </row>
    <row r="236" spans="3:10" s="67" customFormat="1" ht="18" customHeight="1" x14ac:dyDescent="0.3">
      <c r="C236" s="73"/>
      <c r="D236" s="73"/>
      <c r="E236" s="73"/>
      <c r="F236" s="65"/>
      <c r="G236" s="65"/>
      <c r="J236" s="72"/>
    </row>
    <row r="237" spans="3:10" s="67" customFormat="1" ht="18" customHeight="1" x14ac:dyDescent="0.3">
      <c r="C237" s="73"/>
      <c r="D237" s="73"/>
      <c r="E237" s="73"/>
      <c r="F237" s="65"/>
      <c r="G237" s="65"/>
      <c r="J237" s="72"/>
    </row>
    <row r="238" spans="3:10" s="67" customFormat="1" ht="18" customHeight="1" x14ac:dyDescent="0.3">
      <c r="C238" s="73"/>
      <c r="D238" s="73"/>
      <c r="E238" s="73"/>
      <c r="F238" s="65"/>
      <c r="G238" s="65"/>
      <c r="J238" s="72"/>
    </row>
    <row r="239" spans="3:10" s="67" customFormat="1" ht="18" customHeight="1" x14ac:dyDescent="0.3">
      <c r="C239" s="73"/>
      <c r="D239" s="73"/>
      <c r="E239" s="73"/>
      <c r="F239" s="65"/>
      <c r="G239" s="65"/>
      <c r="J239" s="72"/>
    </row>
    <row r="240" spans="3:10" s="67" customFormat="1" ht="18" customHeight="1" x14ac:dyDescent="0.3">
      <c r="C240" s="73"/>
      <c r="D240" s="73"/>
      <c r="E240" s="73"/>
      <c r="F240" s="65"/>
      <c r="G240" s="65"/>
      <c r="J240" s="72"/>
    </row>
    <row r="241" spans="3:10" s="67" customFormat="1" ht="18" customHeight="1" x14ac:dyDescent="0.3">
      <c r="C241" s="73"/>
      <c r="D241" s="73"/>
      <c r="E241" s="73"/>
      <c r="F241" s="65"/>
      <c r="G241" s="65"/>
      <c r="J241" s="72"/>
    </row>
    <row r="242" spans="3:10" s="67" customFormat="1" ht="18" customHeight="1" x14ac:dyDescent="0.3">
      <c r="C242" s="73"/>
      <c r="D242" s="73"/>
      <c r="E242" s="73"/>
      <c r="F242" s="65"/>
      <c r="G242" s="65"/>
      <c r="J242" s="72"/>
    </row>
    <row r="243" spans="3:10" s="67" customFormat="1" ht="18" customHeight="1" x14ac:dyDescent="0.3">
      <c r="C243" s="73"/>
      <c r="D243" s="73"/>
      <c r="E243" s="73"/>
      <c r="F243" s="65"/>
      <c r="G243" s="65"/>
      <c r="J243" s="72"/>
    </row>
    <row r="244" spans="3:10" s="67" customFormat="1" ht="18" customHeight="1" x14ac:dyDescent="0.3">
      <c r="C244" s="73"/>
      <c r="D244" s="73"/>
      <c r="E244" s="73"/>
      <c r="F244" s="65"/>
      <c r="G244" s="65"/>
      <c r="J244" s="72"/>
    </row>
    <row r="245" spans="3:10" s="67" customFormat="1" ht="18" customHeight="1" x14ac:dyDescent="0.3">
      <c r="C245" s="73"/>
      <c r="D245" s="73"/>
      <c r="E245" s="73"/>
      <c r="F245" s="65"/>
      <c r="G245" s="65"/>
      <c r="J245" s="72"/>
    </row>
    <row r="246" spans="3:10" s="67" customFormat="1" ht="18" customHeight="1" x14ac:dyDescent="0.3">
      <c r="C246" s="73"/>
      <c r="D246" s="73"/>
      <c r="E246" s="73"/>
      <c r="F246" s="65"/>
      <c r="G246" s="65"/>
      <c r="J246" s="72"/>
    </row>
    <row r="247" spans="3:10" s="67" customFormat="1" ht="18" customHeight="1" x14ac:dyDescent="0.3">
      <c r="C247" s="73"/>
      <c r="D247" s="73"/>
      <c r="E247" s="73"/>
      <c r="F247" s="65"/>
      <c r="G247" s="65"/>
      <c r="J247" s="72"/>
    </row>
    <row r="248" spans="3:10" s="67" customFormat="1" ht="18" customHeight="1" x14ac:dyDescent="0.3">
      <c r="C248" s="73"/>
      <c r="D248" s="73"/>
      <c r="E248" s="73"/>
      <c r="F248" s="65"/>
      <c r="G248" s="65"/>
      <c r="J248" s="72"/>
    </row>
    <row r="249" spans="3:10" s="67" customFormat="1" ht="18" customHeight="1" x14ac:dyDescent="0.3">
      <c r="C249" s="73"/>
      <c r="D249" s="73"/>
      <c r="E249" s="73"/>
      <c r="F249" s="65"/>
      <c r="G249" s="65"/>
      <c r="J249" s="72"/>
    </row>
    <row r="250" spans="3:10" s="67" customFormat="1" ht="18" customHeight="1" x14ac:dyDescent="0.3">
      <c r="C250" s="73"/>
      <c r="D250" s="73"/>
      <c r="E250" s="73"/>
      <c r="F250" s="65"/>
      <c r="G250" s="65"/>
      <c r="J250" s="72"/>
    </row>
    <row r="251" spans="3:10" s="67" customFormat="1" ht="18" customHeight="1" x14ac:dyDescent="0.3">
      <c r="C251" s="73"/>
      <c r="D251" s="73"/>
      <c r="E251" s="73"/>
      <c r="F251" s="65"/>
      <c r="G251" s="65"/>
      <c r="J251" s="72"/>
    </row>
    <row r="252" spans="3:10" s="67" customFormat="1" ht="18" customHeight="1" x14ac:dyDescent="0.3">
      <c r="C252" s="73"/>
      <c r="D252" s="73"/>
      <c r="E252" s="73"/>
      <c r="F252" s="65"/>
      <c r="G252" s="65"/>
      <c r="J252" s="72"/>
    </row>
    <row r="253" spans="3:10" s="67" customFormat="1" ht="18" customHeight="1" x14ac:dyDescent="0.3">
      <c r="C253" s="73"/>
      <c r="D253" s="73"/>
      <c r="E253" s="73"/>
      <c r="F253" s="65"/>
      <c r="G253" s="65"/>
      <c r="J253" s="72"/>
    </row>
    <row r="254" spans="3:10" s="67" customFormat="1" ht="18" customHeight="1" x14ac:dyDescent="0.3">
      <c r="C254" s="73"/>
      <c r="D254" s="73"/>
      <c r="E254" s="73"/>
      <c r="F254" s="65"/>
      <c r="G254" s="65"/>
      <c r="J254" s="72"/>
    </row>
    <row r="255" spans="3:10" s="67" customFormat="1" ht="18" customHeight="1" x14ac:dyDescent="0.3">
      <c r="C255" s="73"/>
      <c r="D255" s="73"/>
      <c r="E255" s="73"/>
      <c r="F255" s="65"/>
      <c r="G255" s="65"/>
      <c r="J255" s="72"/>
    </row>
    <row r="256" spans="3:10" s="67" customFormat="1" ht="18" customHeight="1" x14ac:dyDescent="0.3">
      <c r="C256" s="73"/>
      <c r="D256" s="73"/>
      <c r="E256" s="73"/>
      <c r="F256" s="65"/>
      <c r="G256" s="65"/>
      <c r="J256" s="72"/>
    </row>
    <row r="257" spans="3:10" s="67" customFormat="1" ht="18" customHeight="1" x14ac:dyDescent="0.3">
      <c r="C257" s="73"/>
      <c r="D257" s="73"/>
      <c r="E257" s="73"/>
      <c r="F257" s="65"/>
      <c r="G257" s="65"/>
      <c r="J257" s="72"/>
    </row>
    <row r="258" spans="3:10" s="67" customFormat="1" ht="18" customHeight="1" x14ac:dyDescent="0.3">
      <c r="C258" s="73"/>
      <c r="D258" s="73"/>
      <c r="E258" s="73"/>
      <c r="F258" s="65"/>
      <c r="G258" s="65"/>
      <c r="J258" s="72"/>
    </row>
    <row r="259" spans="3:10" s="67" customFormat="1" ht="18" customHeight="1" x14ac:dyDescent="0.3">
      <c r="C259" s="73"/>
      <c r="D259" s="73"/>
      <c r="E259" s="73"/>
      <c r="F259" s="65"/>
      <c r="G259" s="65"/>
      <c r="J259" s="72"/>
    </row>
    <row r="260" spans="3:10" s="67" customFormat="1" ht="18" customHeight="1" x14ac:dyDescent="0.3">
      <c r="C260" s="73"/>
      <c r="D260" s="73"/>
      <c r="E260" s="73"/>
      <c r="F260" s="65"/>
      <c r="G260" s="65"/>
      <c r="J260" s="72"/>
    </row>
    <row r="261" spans="3:10" s="67" customFormat="1" ht="18" customHeight="1" x14ac:dyDescent="0.3">
      <c r="C261" s="73"/>
      <c r="D261" s="73"/>
      <c r="E261" s="73"/>
      <c r="F261" s="65"/>
      <c r="G261" s="65"/>
      <c r="J261" s="72"/>
    </row>
    <row r="262" spans="3:10" s="67" customFormat="1" ht="18" customHeight="1" x14ac:dyDescent="0.3">
      <c r="C262" s="73"/>
      <c r="D262" s="73"/>
      <c r="E262" s="73"/>
      <c r="F262" s="65"/>
      <c r="G262" s="65"/>
      <c r="J262" s="72"/>
    </row>
    <row r="263" spans="3:10" s="67" customFormat="1" ht="18" customHeight="1" x14ac:dyDescent="0.3">
      <c r="C263" s="73"/>
      <c r="D263" s="73"/>
      <c r="E263" s="73"/>
      <c r="F263" s="65"/>
      <c r="G263" s="65"/>
      <c r="J263" s="72"/>
    </row>
    <row r="264" spans="3:10" s="67" customFormat="1" ht="18" customHeight="1" x14ac:dyDescent="0.3">
      <c r="C264" s="73"/>
      <c r="D264" s="73"/>
      <c r="E264" s="73"/>
      <c r="F264" s="65"/>
      <c r="G264" s="65"/>
      <c r="J264" s="72"/>
    </row>
    <row r="265" spans="3:10" s="67" customFormat="1" ht="18" customHeight="1" x14ac:dyDescent="0.3">
      <c r="C265" s="73"/>
      <c r="D265" s="73"/>
      <c r="E265" s="73"/>
      <c r="F265" s="65"/>
      <c r="G265" s="65"/>
      <c r="J265" s="72"/>
    </row>
    <row r="266" spans="3:10" s="67" customFormat="1" ht="18" customHeight="1" x14ac:dyDescent="0.3">
      <c r="C266" s="73"/>
      <c r="D266" s="73"/>
      <c r="E266" s="73"/>
      <c r="F266" s="65"/>
      <c r="G266" s="65"/>
      <c r="J266" s="72"/>
    </row>
    <row r="267" spans="3:10" s="67" customFormat="1" ht="18" customHeight="1" x14ac:dyDescent="0.3">
      <c r="C267" s="73"/>
      <c r="D267" s="73"/>
      <c r="E267" s="73"/>
      <c r="F267" s="65"/>
      <c r="G267" s="65"/>
      <c r="J267" s="72"/>
    </row>
    <row r="268" spans="3:10" s="67" customFormat="1" ht="18" customHeight="1" x14ac:dyDescent="0.3">
      <c r="C268" s="73"/>
      <c r="D268" s="73"/>
      <c r="E268" s="73"/>
      <c r="F268" s="65"/>
      <c r="G268" s="65"/>
      <c r="J268" s="72"/>
    </row>
    <row r="269" spans="3:10" s="67" customFormat="1" ht="18" customHeight="1" x14ac:dyDescent="0.3">
      <c r="C269" s="73"/>
      <c r="D269" s="73"/>
      <c r="E269" s="73"/>
      <c r="F269" s="65"/>
      <c r="G269" s="65"/>
      <c r="J269" s="72"/>
    </row>
    <row r="270" spans="3:10" s="67" customFormat="1" ht="18" customHeight="1" x14ac:dyDescent="0.3">
      <c r="C270" s="73"/>
      <c r="D270" s="73"/>
      <c r="E270" s="73"/>
      <c r="F270" s="65"/>
      <c r="G270" s="65"/>
      <c r="J270" s="72"/>
    </row>
    <row r="271" spans="3:10" s="67" customFormat="1" ht="18" customHeight="1" x14ac:dyDescent="0.3">
      <c r="C271" s="73"/>
      <c r="D271" s="73"/>
      <c r="E271" s="73"/>
      <c r="F271" s="65"/>
      <c r="G271" s="65"/>
      <c r="J271" s="72"/>
    </row>
    <row r="272" spans="3:10" s="67" customFormat="1" ht="18" customHeight="1" x14ac:dyDescent="0.3">
      <c r="C272" s="73"/>
      <c r="D272" s="73"/>
      <c r="E272" s="73"/>
      <c r="F272" s="65"/>
      <c r="G272" s="65"/>
      <c r="J272" s="72"/>
    </row>
    <row r="273" spans="3:10" s="67" customFormat="1" ht="18" customHeight="1" x14ac:dyDescent="0.3">
      <c r="C273" s="73"/>
      <c r="D273" s="73"/>
      <c r="E273" s="73"/>
      <c r="F273" s="65"/>
      <c r="G273" s="65"/>
      <c r="J273" s="72"/>
    </row>
    <row r="274" spans="3:10" s="67" customFormat="1" ht="18" customHeight="1" x14ac:dyDescent="0.3">
      <c r="C274" s="73"/>
      <c r="D274" s="73"/>
      <c r="E274" s="73"/>
      <c r="F274" s="65"/>
      <c r="G274" s="65"/>
      <c r="J274" s="72"/>
    </row>
    <row r="275" spans="3:10" s="67" customFormat="1" ht="18" customHeight="1" x14ac:dyDescent="0.3">
      <c r="C275" s="73"/>
      <c r="D275" s="73"/>
      <c r="E275" s="73"/>
      <c r="F275" s="65"/>
      <c r="G275" s="65"/>
      <c r="J275" s="72"/>
    </row>
    <row r="276" spans="3:10" s="67" customFormat="1" ht="18" customHeight="1" x14ac:dyDescent="0.3">
      <c r="C276" s="73"/>
      <c r="D276" s="73"/>
      <c r="E276" s="73"/>
      <c r="F276" s="65"/>
      <c r="G276" s="65"/>
      <c r="J276" s="72"/>
    </row>
    <row r="277" spans="3:10" s="67" customFormat="1" ht="18" customHeight="1" x14ac:dyDescent="0.3">
      <c r="C277" s="73"/>
      <c r="D277" s="73"/>
      <c r="E277" s="73"/>
      <c r="F277" s="65"/>
      <c r="G277" s="65"/>
      <c r="J277" s="72"/>
    </row>
    <row r="278" spans="3:10" s="67" customFormat="1" ht="18" customHeight="1" x14ac:dyDescent="0.3">
      <c r="C278" s="73"/>
      <c r="D278" s="73"/>
      <c r="E278" s="73"/>
      <c r="F278" s="65"/>
      <c r="G278" s="65"/>
      <c r="J278" s="72"/>
    </row>
    <row r="279" spans="3:10" s="67" customFormat="1" ht="18" customHeight="1" x14ac:dyDescent="0.3">
      <c r="C279" s="73"/>
      <c r="D279" s="73"/>
      <c r="E279" s="73"/>
      <c r="F279" s="65"/>
      <c r="G279" s="65"/>
      <c r="J279" s="72"/>
    </row>
    <row r="280" spans="3:10" s="67" customFormat="1" ht="18" customHeight="1" x14ac:dyDescent="0.3">
      <c r="C280" s="73"/>
      <c r="D280" s="73"/>
      <c r="E280" s="73"/>
      <c r="F280" s="65"/>
      <c r="G280" s="65"/>
      <c r="J280" s="72"/>
    </row>
    <row r="281" spans="3:10" s="67" customFormat="1" ht="18" customHeight="1" x14ac:dyDescent="0.3">
      <c r="C281" s="73"/>
      <c r="D281" s="73"/>
      <c r="E281" s="73"/>
      <c r="F281" s="65"/>
      <c r="G281" s="65"/>
      <c r="J281" s="72"/>
    </row>
    <row r="282" spans="3:10" s="67" customFormat="1" ht="18" customHeight="1" x14ac:dyDescent="0.3">
      <c r="C282" s="73"/>
      <c r="D282" s="73"/>
      <c r="E282" s="73"/>
      <c r="F282" s="65"/>
      <c r="G282" s="65"/>
      <c r="J282" s="72"/>
    </row>
    <row r="283" spans="3:10" s="67" customFormat="1" ht="18" customHeight="1" x14ac:dyDescent="0.3">
      <c r="C283" s="73"/>
      <c r="D283" s="73"/>
      <c r="E283" s="73"/>
      <c r="F283" s="65"/>
      <c r="G283" s="65"/>
      <c r="J283" s="72"/>
    </row>
    <row r="284" spans="3:10" s="67" customFormat="1" ht="18" customHeight="1" x14ac:dyDescent="0.3">
      <c r="C284" s="73"/>
      <c r="D284" s="73"/>
      <c r="E284" s="73"/>
      <c r="F284" s="65"/>
      <c r="G284" s="65"/>
      <c r="J284" s="72"/>
    </row>
    <row r="285" spans="3:10" s="67" customFormat="1" ht="18" customHeight="1" x14ac:dyDescent="0.3">
      <c r="C285" s="73"/>
      <c r="D285" s="73"/>
      <c r="E285" s="73"/>
      <c r="F285" s="65"/>
      <c r="G285" s="65"/>
      <c r="J285" s="72"/>
    </row>
    <row r="286" spans="3:10" s="67" customFormat="1" ht="18" customHeight="1" x14ac:dyDescent="0.3">
      <c r="C286" s="73"/>
      <c r="D286" s="73"/>
      <c r="E286" s="73"/>
      <c r="F286" s="65"/>
      <c r="G286" s="65"/>
      <c r="J286" s="72"/>
    </row>
    <row r="287" spans="3:10" s="67" customFormat="1" ht="18" customHeight="1" x14ac:dyDescent="0.3">
      <c r="C287" s="73"/>
      <c r="D287" s="73"/>
      <c r="E287" s="73"/>
      <c r="F287" s="65"/>
      <c r="G287" s="65"/>
      <c r="J287" s="72"/>
    </row>
    <row r="288" spans="3:10" s="67" customFormat="1" ht="18" customHeight="1" x14ac:dyDescent="0.3">
      <c r="C288" s="73"/>
      <c r="D288" s="73"/>
      <c r="E288" s="73"/>
      <c r="F288" s="65"/>
      <c r="G288" s="65"/>
      <c r="J288" s="72"/>
    </row>
    <row r="289" spans="3:10" s="67" customFormat="1" ht="18" customHeight="1" x14ac:dyDescent="0.3">
      <c r="C289" s="73"/>
      <c r="D289" s="73"/>
      <c r="E289" s="73"/>
      <c r="F289" s="65"/>
      <c r="G289" s="65"/>
      <c r="J289" s="72"/>
    </row>
    <row r="290" spans="3:10" s="67" customFormat="1" ht="18" customHeight="1" x14ac:dyDescent="0.3">
      <c r="C290" s="73"/>
      <c r="D290" s="73"/>
      <c r="E290" s="73"/>
      <c r="F290" s="65"/>
      <c r="G290" s="65"/>
      <c r="J290" s="72"/>
    </row>
    <row r="291" spans="3:10" s="67" customFormat="1" ht="18" customHeight="1" x14ac:dyDescent="0.3">
      <c r="C291" s="73"/>
      <c r="D291" s="73"/>
      <c r="E291" s="73"/>
      <c r="F291" s="65"/>
      <c r="G291" s="65"/>
      <c r="J291" s="72"/>
    </row>
    <row r="292" spans="3:10" s="67" customFormat="1" ht="18" customHeight="1" x14ac:dyDescent="0.3">
      <c r="C292" s="73"/>
      <c r="D292" s="73"/>
      <c r="E292" s="73"/>
      <c r="F292" s="65"/>
      <c r="G292" s="65"/>
      <c r="J292" s="72"/>
    </row>
    <row r="293" spans="3:10" s="67" customFormat="1" ht="18" customHeight="1" x14ac:dyDescent="0.3">
      <c r="C293" s="73"/>
      <c r="D293" s="73"/>
      <c r="E293" s="73"/>
      <c r="F293" s="65"/>
      <c r="G293" s="65"/>
      <c r="J293" s="72"/>
    </row>
    <row r="294" spans="3:10" s="67" customFormat="1" ht="18" customHeight="1" x14ac:dyDescent="0.3">
      <c r="C294" s="73"/>
      <c r="D294" s="73"/>
      <c r="E294" s="73"/>
      <c r="F294" s="65"/>
      <c r="G294" s="65"/>
      <c r="J294" s="72"/>
    </row>
    <row r="295" spans="3:10" s="67" customFormat="1" ht="18" customHeight="1" x14ac:dyDescent="0.3">
      <c r="C295" s="73"/>
      <c r="D295" s="73"/>
      <c r="E295" s="73"/>
      <c r="F295" s="65"/>
      <c r="G295" s="65"/>
      <c r="J295" s="72"/>
    </row>
    <row r="296" spans="3:10" s="67" customFormat="1" ht="18" customHeight="1" x14ac:dyDescent="0.3">
      <c r="C296" s="73"/>
      <c r="D296" s="73"/>
      <c r="E296" s="73"/>
      <c r="F296" s="65"/>
      <c r="G296" s="65"/>
      <c r="J296" s="72"/>
    </row>
    <row r="297" spans="3:10" s="67" customFormat="1" ht="18" customHeight="1" x14ac:dyDescent="0.3">
      <c r="C297" s="73"/>
      <c r="D297" s="73"/>
      <c r="E297" s="73"/>
      <c r="F297" s="65"/>
      <c r="G297" s="65"/>
      <c r="J297" s="72"/>
    </row>
    <row r="298" spans="3:10" s="67" customFormat="1" ht="18" customHeight="1" x14ac:dyDescent="0.3">
      <c r="C298" s="73"/>
      <c r="D298" s="73"/>
      <c r="E298" s="73"/>
      <c r="F298" s="65"/>
      <c r="G298" s="65"/>
      <c r="J298" s="72"/>
    </row>
    <row r="299" spans="3:10" s="67" customFormat="1" ht="18" customHeight="1" x14ac:dyDescent="0.3">
      <c r="C299" s="73"/>
      <c r="D299" s="73"/>
      <c r="E299" s="73"/>
      <c r="F299" s="65"/>
      <c r="G299" s="65"/>
      <c r="J299" s="72"/>
    </row>
    <row r="300" spans="3:10" s="67" customFormat="1" ht="18" customHeight="1" x14ac:dyDescent="0.3">
      <c r="C300" s="73"/>
      <c r="D300" s="73"/>
      <c r="E300" s="73"/>
      <c r="F300" s="65"/>
      <c r="G300" s="65"/>
      <c r="J300" s="72"/>
    </row>
    <row r="301" spans="3:10" s="67" customFormat="1" ht="18" customHeight="1" x14ac:dyDescent="0.3">
      <c r="C301" s="73"/>
      <c r="D301" s="73"/>
      <c r="E301" s="73"/>
      <c r="F301" s="65"/>
      <c r="G301" s="65"/>
      <c r="J301" s="72"/>
    </row>
    <row r="302" spans="3:10" s="67" customFormat="1" ht="18" customHeight="1" x14ac:dyDescent="0.3">
      <c r="C302" s="73"/>
      <c r="D302" s="73"/>
      <c r="E302" s="73"/>
      <c r="F302" s="65"/>
      <c r="G302" s="65"/>
      <c r="J302" s="72"/>
    </row>
    <row r="303" spans="3:10" s="67" customFormat="1" ht="18" customHeight="1" x14ac:dyDescent="0.3">
      <c r="C303" s="73"/>
      <c r="D303" s="73"/>
      <c r="E303" s="73"/>
      <c r="F303" s="65"/>
      <c r="G303" s="65"/>
      <c r="J303" s="72"/>
    </row>
    <row r="304" spans="3:10" s="67" customFormat="1" ht="18" customHeight="1" x14ac:dyDescent="0.3">
      <c r="C304" s="73"/>
      <c r="D304" s="73"/>
      <c r="E304" s="73"/>
      <c r="F304" s="65"/>
      <c r="G304" s="65"/>
      <c r="J304" s="72"/>
    </row>
    <row r="305" spans="3:10" s="67" customFormat="1" ht="18" customHeight="1" x14ac:dyDescent="0.3">
      <c r="C305" s="73"/>
      <c r="D305" s="73"/>
      <c r="E305" s="73"/>
      <c r="F305" s="65"/>
      <c r="G305" s="65"/>
      <c r="J305" s="72"/>
    </row>
    <row r="306" spans="3:10" s="67" customFormat="1" ht="18" customHeight="1" x14ac:dyDescent="0.3">
      <c r="C306" s="73"/>
      <c r="D306" s="73"/>
      <c r="E306" s="73"/>
      <c r="F306" s="65"/>
      <c r="G306" s="65"/>
      <c r="J306" s="72"/>
    </row>
    <row r="307" spans="3:10" s="67" customFormat="1" ht="18" customHeight="1" x14ac:dyDescent="0.3">
      <c r="C307" s="73"/>
      <c r="D307" s="73"/>
      <c r="E307" s="73"/>
      <c r="F307" s="65"/>
      <c r="G307" s="65"/>
      <c r="J307" s="72"/>
    </row>
    <row r="308" spans="3:10" s="67" customFormat="1" ht="18" customHeight="1" x14ac:dyDescent="0.3">
      <c r="C308" s="73"/>
      <c r="D308" s="73"/>
      <c r="E308" s="73"/>
      <c r="F308" s="65"/>
      <c r="G308" s="65"/>
      <c r="J308" s="72"/>
    </row>
    <row r="309" spans="3:10" s="67" customFormat="1" ht="18" customHeight="1" x14ac:dyDescent="0.3">
      <c r="C309" s="73"/>
      <c r="D309" s="73"/>
      <c r="E309" s="73"/>
      <c r="F309" s="65"/>
      <c r="G309" s="65"/>
      <c r="J309" s="72"/>
    </row>
    <row r="310" spans="3:10" s="67" customFormat="1" ht="18" customHeight="1" x14ac:dyDescent="0.3">
      <c r="C310" s="73"/>
      <c r="D310" s="73"/>
      <c r="E310" s="73"/>
      <c r="F310" s="65"/>
      <c r="G310" s="65"/>
      <c r="J310" s="72"/>
    </row>
    <row r="311" spans="3:10" s="67" customFormat="1" ht="18" customHeight="1" x14ac:dyDescent="0.3">
      <c r="C311" s="73"/>
      <c r="D311" s="73"/>
      <c r="E311" s="73"/>
      <c r="F311" s="65"/>
      <c r="G311" s="65"/>
      <c r="J311" s="72"/>
    </row>
    <row r="312" spans="3:10" s="67" customFormat="1" ht="18" customHeight="1" x14ac:dyDescent="0.3">
      <c r="C312" s="73"/>
      <c r="D312" s="73"/>
      <c r="E312" s="73"/>
      <c r="F312" s="65"/>
      <c r="G312" s="65"/>
      <c r="J312" s="72"/>
    </row>
    <row r="313" spans="3:10" s="67" customFormat="1" ht="18" customHeight="1" x14ac:dyDescent="0.3">
      <c r="C313" s="73"/>
      <c r="D313" s="73"/>
      <c r="E313" s="73"/>
      <c r="F313" s="65"/>
      <c r="G313" s="65"/>
      <c r="J313" s="72"/>
    </row>
    <row r="314" spans="3:10" s="67" customFormat="1" ht="18" customHeight="1" x14ac:dyDescent="0.3">
      <c r="C314" s="73"/>
      <c r="D314" s="73"/>
      <c r="E314" s="73"/>
      <c r="F314" s="65"/>
      <c r="G314" s="65"/>
      <c r="J314" s="72"/>
    </row>
    <row r="315" spans="3:10" s="67" customFormat="1" ht="18" customHeight="1" x14ac:dyDescent="0.3">
      <c r="C315" s="73"/>
      <c r="D315" s="73"/>
      <c r="E315" s="73"/>
      <c r="F315" s="65"/>
      <c r="G315" s="65"/>
      <c r="J315" s="72"/>
    </row>
    <row r="316" spans="3:10" s="67" customFormat="1" ht="18" customHeight="1" x14ac:dyDescent="0.3">
      <c r="C316" s="73"/>
      <c r="D316" s="73"/>
      <c r="E316" s="73"/>
      <c r="F316" s="65"/>
      <c r="G316" s="65"/>
      <c r="J316" s="72"/>
    </row>
    <row r="317" spans="3:10" s="67" customFormat="1" ht="18" customHeight="1" x14ac:dyDescent="0.3">
      <c r="C317" s="73"/>
      <c r="D317" s="73"/>
      <c r="E317" s="73"/>
      <c r="F317" s="65"/>
      <c r="G317" s="65"/>
      <c r="J317" s="72"/>
    </row>
    <row r="318" spans="3:10" s="67" customFormat="1" ht="18" customHeight="1" x14ac:dyDescent="0.3">
      <c r="C318" s="73"/>
      <c r="D318" s="73"/>
      <c r="E318" s="73"/>
      <c r="F318" s="65"/>
      <c r="G318" s="65"/>
      <c r="J318" s="72"/>
    </row>
    <row r="319" spans="3:10" s="67" customFormat="1" ht="18" customHeight="1" x14ac:dyDescent="0.3">
      <c r="C319" s="73"/>
      <c r="D319" s="73"/>
      <c r="E319" s="73"/>
      <c r="F319" s="65"/>
      <c r="G319" s="65"/>
      <c r="J319" s="72"/>
    </row>
    <row r="320" spans="3:10" s="67" customFormat="1" ht="18" customHeight="1" x14ac:dyDescent="0.3">
      <c r="C320" s="73"/>
      <c r="D320" s="73"/>
      <c r="E320" s="73"/>
      <c r="F320" s="65"/>
      <c r="G320" s="65"/>
      <c r="J320" s="72"/>
    </row>
    <row r="321" spans="3:10" s="67" customFormat="1" ht="18" customHeight="1" x14ac:dyDescent="0.3">
      <c r="C321" s="73"/>
      <c r="D321" s="73"/>
      <c r="E321" s="73"/>
      <c r="F321" s="65"/>
      <c r="G321" s="65"/>
      <c r="J321" s="72"/>
    </row>
    <row r="322" spans="3:10" s="67" customFormat="1" ht="18" customHeight="1" x14ac:dyDescent="0.3">
      <c r="C322" s="73"/>
      <c r="D322" s="73"/>
      <c r="E322" s="73"/>
      <c r="F322" s="65"/>
      <c r="G322" s="65"/>
      <c r="J322" s="72"/>
    </row>
    <row r="323" spans="3:10" s="67" customFormat="1" ht="18" customHeight="1" x14ac:dyDescent="0.3">
      <c r="C323" s="73"/>
      <c r="D323" s="73"/>
      <c r="E323" s="73"/>
      <c r="F323" s="65"/>
      <c r="G323" s="65"/>
      <c r="J323" s="72"/>
    </row>
    <row r="324" spans="3:10" s="67" customFormat="1" ht="18" customHeight="1" x14ac:dyDescent="0.3">
      <c r="C324" s="73"/>
      <c r="D324" s="73"/>
      <c r="E324" s="73"/>
      <c r="F324" s="65"/>
      <c r="G324" s="65"/>
      <c r="J324" s="72"/>
    </row>
    <row r="325" spans="3:10" s="67" customFormat="1" ht="18" customHeight="1" x14ac:dyDescent="0.3">
      <c r="C325" s="73"/>
      <c r="D325" s="73"/>
      <c r="E325" s="73"/>
      <c r="F325" s="65"/>
      <c r="G325" s="65"/>
      <c r="J325" s="72"/>
    </row>
    <row r="326" spans="3:10" s="67" customFormat="1" ht="18" customHeight="1" x14ac:dyDescent="0.3">
      <c r="C326" s="73"/>
      <c r="D326" s="73"/>
      <c r="E326" s="73"/>
      <c r="F326" s="65"/>
      <c r="G326" s="65"/>
      <c r="J326" s="72"/>
    </row>
    <row r="327" spans="3:10" s="67" customFormat="1" ht="18" customHeight="1" x14ac:dyDescent="0.3">
      <c r="C327" s="73"/>
      <c r="D327" s="73"/>
      <c r="E327" s="73"/>
      <c r="F327" s="65"/>
      <c r="G327" s="65"/>
      <c r="J327" s="72"/>
    </row>
    <row r="328" spans="3:10" s="67" customFormat="1" ht="18" customHeight="1" x14ac:dyDescent="0.3">
      <c r="C328" s="73"/>
      <c r="D328" s="73"/>
      <c r="E328" s="73"/>
      <c r="F328" s="65"/>
      <c r="G328" s="65"/>
      <c r="J328" s="72"/>
    </row>
    <row r="329" spans="3:10" s="67" customFormat="1" ht="18" customHeight="1" x14ac:dyDescent="0.3">
      <c r="C329" s="73"/>
      <c r="D329" s="73"/>
      <c r="E329" s="73"/>
      <c r="F329" s="65"/>
      <c r="G329" s="65"/>
      <c r="J329" s="72"/>
    </row>
    <row r="330" spans="3:10" s="67" customFormat="1" ht="18" customHeight="1" x14ac:dyDescent="0.3">
      <c r="C330" s="73"/>
      <c r="D330" s="73"/>
      <c r="E330" s="73"/>
      <c r="F330" s="65"/>
      <c r="G330" s="65"/>
      <c r="J330" s="72"/>
    </row>
    <row r="331" spans="3:10" s="67" customFormat="1" ht="18" customHeight="1" x14ac:dyDescent="0.3">
      <c r="C331" s="73"/>
      <c r="D331" s="73"/>
      <c r="E331" s="73"/>
      <c r="F331" s="65"/>
      <c r="G331" s="65"/>
      <c r="J331" s="72"/>
    </row>
    <row r="332" spans="3:10" s="67" customFormat="1" ht="18" customHeight="1" x14ac:dyDescent="0.3">
      <c r="C332" s="73"/>
      <c r="D332" s="73"/>
      <c r="E332" s="73"/>
      <c r="F332" s="65"/>
      <c r="G332" s="65"/>
      <c r="J332" s="72"/>
    </row>
    <row r="333" spans="3:10" s="67" customFormat="1" ht="18" customHeight="1" x14ac:dyDescent="0.3">
      <c r="C333" s="73"/>
      <c r="D333" s="73"/>
      <c r="E333" s="73"/>
      <c r="F333" s="65"/>
      <c r="G333" s="65"/>
      <c r="J333" s="72"/>
    </row>
    <row r="334" spans="3:10" s="67" customFormat="1" ht="18" customHeight="1" x14ac:dyDescent="0.3">
      <c r="C334" s="73"/>
      <c r="D334" s="73"/>
      <c r="E334" s="73"/>
      <c r="F334" s="65"/>
      <c r="G334" s="65"/>
      <c r="J334" s="72"/>
    </row>
    <row r="335" spans="3:10" s="67" customFormat="1" ht="18" customHeight="1" x14ac:dyDescent="0.3">
      <c r="C335" s="73"/>
      <c r="D335" s="73"/>
      <c r="E335" s="73"/>
      <c r="F335" s="65"/>
      <c r="G335" s="65"/>
      <c r="J335" s="72"/>
    </row>
    <row r="336" spans="3:10" s="67" customFormat="1" ht="18" customHeight="1" x14ac:dyDescent="0.3">
      <c r="C336" s="73"/>
      <c r="D336" s="73"/>
      <c r="E336" s="73"/>
      <c r="F336" s="65"/>
      <c r="G336" s="65"/>
      <c r="J336" s="72"/>
    </row>
    <row r="337" spans="3:10" s="67" customFormat="1" ht="18" customHeight="1" x14ac:dyDescent="0.3">
      <c r="C337" s="73"/>
      <c r="D337" s="73"/>
      <c r="E337" s="73"/>
      <c r="F337" s="65"/>
      <c r="G337" s="65"/>
      <c r="J337" s="72"/>
    </row>
    <row r="338" spans="3:10" s="67" customFormat="1" ht="18" customHeight="1" x14ac:dyDescent="0.3">
      <c r="C338" s="73"/>
      <c r="D338" s="73"/>
      <c r="E338" s="73"/>
      <c r="F338" s="65"/>
      <c r="G338" s="65"/>
      <c r="J338" s="72"/>
    </row>
    <row r="339" spans="3:10" s="67" customFormat="1" ht="18" customHeight="1" x14ac:dyDescent="0.3">
      <c r="C339" s="73"/>
      <c r="D339" s="73"/>
      <c r="E339" s="73"/>
      <c r="F339" s="65"/>
      <c r="G339" s="65"/>
      <c r="J339" s="72"/>
    </row>
    <row r="340" spans="3:10" s="67" customFormat="1" ht="18" customHeight="1" x14ac:dyDescent="0.3">
      <c r="C340" s="73"/>
      <c r="D340" s="73"/>
      <c r="E340" s="73"/>
      <c r="F340" s="65"/>
      <c r="G340" s="65"/>
      <c r="J340" s="72"/>
    </row>
    <row r="341" spans="3:10" s="67" customFormat="1" ht="18" customHeight="1" x14ac:dyDescent="0.3">
      <c r="C341" s="73"/>
      <c r="D341" s="73"/>
      <c r="E341" s="73"/>
      <c r="F341" s="65"/>
      <c r="G341" s="65"/>
      <c r="J341" s="72"/>
    </row>
    <row r="342" spans="3:10" s="67" customFormat="1" ht="18" customHeight="1" x14ac:dyDescent="0.3">
      <c r="C342" s="73"/>
      <c r="D342" s="73"/>
      <c r="E342" s="73"/>
      <c r="F342" s="65"/>
      <c r="G342" s="65"/>
      <c r="J342" s="72"/>
    </row>
    <row r="343" spans="3:10" s="67" customFormat="1" ht="18" customHeight="1" x14ac:dyDescent="0.3">
      <c r="C343" s="73"/>
      <c r="D343" s="73"/>
      <c r="E343" s="73"/>
      <c r="F343" s="65"/>
      <c r="G343" s="65"/>
      <c r="J343" s="72"/>
    </row>
    <row r="344" spans="3:10" s="67" customFormat="1" ht="18" customHeight="1" x14ac:dyDescent="0.3">
      <c r="C344" s="73"/>
      <c r="D344" s="73"/>
      <c r="E344" s="73"/>
      <c r="F344" s="65"/>
      <c r="G344" s="65"/>
      <c r="J344" s="72"/>
    </row>
    <row r="345" spans="3:10" s="67" customFormat="1" ht="18" customHeight="1" x14ac:dyDescent="0.3">
      <c r="C345" s="73"/>
      <c r="D345" s="73"/>
      <c r="E345" s="73"/>
      <c r="F345" s="65"/>
      <c r="G345" s="65"/>
      <c r="J345" s="72"/>
    </row>
    <row r="346" spans="3:10" s="67" customFormat="1" ht="18" customHeight="1" x14ac:dyDescent="0.3">
      <c r="C346" s="73"/>
      <c r="D346" s="73"/>
      <c r="E346" s="73"/>
      <c r="F346" s="65"/>
      <c r="G346" s="65"/>
      <c r="J346" s="72"/>
    </row>
    <row r="347" spans="3:10" s="67" customFormat="1" ht="18" customHeight="1" x14ac:dyDescent="0.3">
      <c r="C347" s="73"/>
      <c r="D347" s="73"/>
      <c r="E347" s="73"/>
      <c r="F347" s="65"/>
      <c r="G347" s="65"/>
      <c r="J347" s="72"/>
    </row>
    <row r="348" spans="3:10" s="67" customFormat="1" ht="18" customHeight="1" x14ac:dyDescent="0.3">
      <c r="C348" s="73"/>
      <c r="D348" s="73"/>
      <c r="E348" s="73"/>
      <c r="F348" s="65"/>
      <c r="G348" s="65"/>
      <c r="J348" s="72"/>
    </row>
    <row r="349" spans="3:10" s="67" customFormat="1" ht="18" customHeight="1" x14ac:dyDescent="0.3">
      <c r="C349" s="73"/>
      <c r="D349" s="73"/>
      <c r="E349" s="73"/>
      <c r="F349" s="65"/>
      <c r="G349" s="65"/>
      <c r="J349" s="72"/>
    </row>
    <row r="350" spans="3:10" s="67" customFormat="1" ht="18" customHeight="1" x14ac:dyDescent="0.3">
      <c r="C350" s="73"/>
      <c r="D350" s="73"/>
      <c r="E350" s="73"/>
      <c r="F350" s="65"/>
      <c r="G350" s="65"/>
      <c r="J350" s="72"/>
    </row>
    <row r="351" spans="3:10" s="67" customFormat="1" ht="18" customHeight="1" x14ac:dyDescent="0.3">
      <c r="C351" s="73"/>
      <c r="D351" s="73"/>
      <c r="E351" s="73"/>
      <c r="F351" s="65"/>
      <c r="G351" s="65"/>
      <c r="J351" s="72"/>
    </row>
    <row r="352" spans="3:10" s="67" customFormat="1" ht="18" customHeight="1" x14ac:dyDescent="0.3">
      <c r="C352" s="73"/>
      <c r="D352" s="73"/>
      <c r="E352" s="73"/>
      <c r="F352" s="65"/>
      <c r="G352" s="65"/>
      <c r="J352" s="72"/>
    </row>
    <row r="353" spans="3:10" s="67" customFormat="1" ht="18" customHeight="1" x14ac:dyDescent="0.3">
      <c r="C353" s="73"/>
      <c r="D353" s="73"/>
      <c r="E353" s="73"/>
      <c r="F353" s="65"/>
      <c r="G353" s="65"/>
      <c r="J353" s="72"/>
    </row>
    <row r="354" spans="3:10" s="67" customFormat="1" ht="18" customHeight="1" x14ac:dyDescent="0.3">
      <c r="C354" s="73"/>
      <c r="D354" s="73"/>
      <c r="E354" s="73"/>
      <c r="F354" s="65"/>
      <c r="G354" s="65"/>
      <c r="J354" s="72"/>
    </row>
    <row r="355" spans="3:10" s="67" customFormat="1" ht="18" customHeight="1" x14ac:dyDescent="0.3">
      <c r="C355" s="73"/>
      <c r="D355" s="73"/>
      <c r="E355" s="73"/>
      <c r="F355" s="65"/>
      <c r="G355" s="65"/>
      <c r="J355" s="72"/>
    </row>
    <row r="356" spans="3:10" s="67" customFormat="1" ht="18" customHeight="1" x14ac:dyDescent="0.3">
      <c r="C356" s="73"/>
      <c r="D356" s="73"/>
      <c r="E356" s="73"/>
      <c r="F356" s="65"/>
      <c r="G356" s="65"/>
      <c r="J356" s="72"/>
    </row>
    <row r="357" spans="3:10" s="67" customFormat="1" ht="18" customHeight="1" x14ac:dyDescent="0.3">
      <c r="C357" s="73"/>
      <c r="D357" s="73"/>
      <c r="E357" s="73"/>
      <c r="F357" s="65"/>
      <c r="G357" s="65"/>
      <c r="J357" s="72"/>
    </row>
    <row r="358" spans="3:10" s="67" customFormat="1" ht="18" customHeight="1" x14ac:dyDescent="0.3">
      <c r="C358" s="73"/>
      <c r="D358" s="73"/>
      <c r="E358" s="73"/>
      <c r="F358" s="65"/>
      <c r="G358" s="65"/>
      <c r="J358" s="72"/>
    </row>
    <row r="359" spans="3:10" s="67" customFormat="1" ht="18" customHeight="1" x14ac:dyDescent="0.3">
      <c r="C359" s="73"/>
      <c r="D359" s="73"/>
      <c r="E359" s="73"/>
      <c r="F359" s="65"/>
      <c r="G359" s="65"/>
      <c r="J359" s="72"/>
    </row>
    <row r="360" spans="3:10" s="67" customFormat="1" ht="18" customHeight="1" x14ac:dyDescent="0.3">
      <c r="C360" s="73"/>
      <c r="D360" s="73"/>
      <c r="E360" s="73"/>
      <c r="F360" s="65"/>
      <c r="G360" s="65"/>
      <c r="J360" s="72"/>
    </row>
    <row r="361" spans="3:10" s="67" customFormat="1" ht="18" customHeight="1" x14ac:dyDescent="0.3">
      <c r="C361" s="73"/>
      <c r="D361" s="73"/>
      <c r="E361" s="73"/>
      <c r="F361" s="65"/>
      <c r="G361" s="65"/>
      <c r="J361" s="72"/>
    </row>
    <row r="362" spans="3:10" s="67" customFormat="1" ht="18" customHeight="1" x14ac:dyDescent="0.3">
      <c r="C362" s="73"/>
      <c r="D362" s="73"/>
      <c r="E362" s="73"/>
      <c r="F362" s="65"/>
      <c r="G362" s="65"/>
      <c r="J362" s="72"/>
    </row>
    <row r="363" spans="3:10" s="67" customFormat="1" ht="18" customHeight="1" x14ac:dyDescent="0.3">
      <c r="C363" s="73"/>
      <c r="D363" s="73"/>
      <c r="E363" s="73"/>
      <c r="F363" s="65"/>
      <c r="G363" s="65"/>
      <c r="J363" s="72"/>
    </row>
    <row r="364" spans="3:10" s="67" customFormat="1" ht="18" customHeight="1" x14ac:dyDescent="0.3">
      <c r="C364" s="73"/>
      <c r="D364" s="73"/>
      <c r="E364" s="73"/>
      <c r="F364" s="65"/>
      <c r="G364" s="65"/>
      <c r="J364" s="72"/>
    </row>
    <row r="365" spans="3:10" s="67" customFormat="1" ht="18" customHeight="1" x14ac:dyDescent="0.3">
      <c r="C365" s="73"/>
      <c r="D365" s="73"/>
      <c r="E365" s="73"/>
      <c r="F365" s="65"/>
      <c r="G365" s="65"/>
      <c r="J365" s="72"/>
    </row>
    <row r="366" spans="3:10" s="67" customFormat="1" ht="18" customHeight="1" x14ac:dyDescent="0.3">
      <c r="C366" s="73"/>
      <c r="D366" s="73"/>
      <c r="E366" s="73"/>
      <c r="F366" s="65"/>
      <c r="G366" s="65"/>
      <c r="J366" s="72"/>
    </row>
    <row r="367" spans="3:10" s="67" customFormat="1" ht="18" customHeight="1" x14ac:dyDescent="0.3">
      <c r="C367" s="73"/>
      <c r="D367" s="73"/>
      <c r="E367" s="73"/>
      <c r="F367" s="65"/>
      <c r="G367" s="65"/>
      <c r="J367" s="72"/>
    </row>
    <row r="368" spans="3:10" s="67" customFormat="1" ht="18" customHeight="1" x14ac:dyDescent="0.3">
      <c r="C368" s="73"/>
      <c r="D368" s="73"/>
      <c r="E368" s="73"/>
      <c r="F368" s="65"/>
      <c r="G368" s="65"/>
      <c r="J368" s="72"/>
    </row>
    <row r="369" spans="3:10" s="67" customFormat="1" ht="18" customHeight="1" x14ac:dyDescent="0.3">
      <c r="C369" s="73"/>
      <c r="D369" s="73"/>
      <c r="E369" s="73"/>
      <c r="F369" s="65"/>
      <c r="G369" s="65"/>
      <c r="J369" s="72"/>
    </row>
    <row r="370" spans="3:10" s="67" customFormat="1" ht="18" customHeight="1" x14ac:dyDescent="0.3">
      <c r="C370" s="73"/>
      <c r="D370" s="73"/>
      <c r="E370" s="73"/>
      <c r="F370" s="65"/>
      <c r="G370" s="65"/>
      <c r="J370" s="72"/>
    </row>
    <row r="371" spans="3:10" s="67" customFormat="1" ht="18" customHeight="1" x14ac:dyDescent="0.3">
      <c r="C371" s="73"/>
      <c r="D371" s="73"/>
      <c r="E371" s="73"/>
      <c r="F371" s="65"/>
      <c r="G371" s="65"/>
      <c r="J371" s="72"/>
    </row>
    <row r="372" spans="3:10" s="67" customFormat="1" ht="18" customHeight="1" x14ac:dyDescent="0.3">
      <c r="C372" s="73"/>
      <c r="D372" s="73"/>
      <c r="E372" s="73"/>
      <c r="F372" s="65"/>
      <c r="G372" s="65"/>
      <c r="J372" s="72"/>
    </row>
    <row r="373" spans="3:10" s="67" customFormat="1" ht="18" customHeight="1" x14ac:dyDescent="0.3">
      <c r="C373" s="73"/>
      <c r="D373" s="73"/>
      <c r="E373" s="73"/>
      <c r="F373" s="65"/>
      <c r="G373" s="65"/>
      <c r="J373" s="72"/>
    </row>
    <row r="374" spans="3:10" s="67" customFormat="1" ht="18" customHeight="1" x14ac:dyDescent="0.3">
      <c r="C374" s="73"/>
      <c r="D374" s="73"/>
      <c r="E374" s="73"/>
      <c r="F374" s="65"/>
      <c r="G374" s="65"/>
      <c r="J374" s="72"/>
    </row>
    <row r="375" spans="3:10" s="67" customFormat="1" ht="18" customHeight="1" x14ac:dyDescent="0.3">
      <c r="C375" s="73"/>
      <c r="D375" s="73"/>
      <c r="E375" s="73"/>
      <c r="F375" s="65"/>
      <c r="G375" s="65"/>
      <c r="J375" s="72"/>
    </row>
    <row r="376" spans="3:10" s="67" customFormat="1" ht="18" customHeight="1" x14ac:dyDescent="0.3">
      <c r="C376" s="73"/>
      <c r="D376" s="73"/>
      <c r="E376" s="73"/>
      <c r="F376" s="65"/>
      <c r="G376" s="65"/>
      <c r="J376" s="72"/>
    </row>
    <row r="377" spans="3:10" s="67" customFormat="1" ht="18" customHeight="1" x14ac:dyDescent="0.3">
      <c r="C377" s="73"/>
      <c r="D377" s="73"/>
      <c r="E377" s="73"/>
      <c r="F377" s="65"/>
      <c r="G377" s="65"/>
      <c r="J377" s="72"/>
    </row>
    <row r="378" spans="3:10" s="67" customFormat="1" ht="18" customHeight="1" x14ac:dyDescent="0.3">
      <c r="C378" s="73"/>
      <c r="D378" s="73"/>
      <c r="E378" s="73"/>
      <c r="F378" s="65"/>
      <c r="G378" s="65"/>
      <c r="J378" s="72"/>
    </row>
    <row r="379" spans="3:10" s="67" customFormat="1" ht="18" customHeight="1" x14ac:dyDescent="0.3">
      <c r="C379" s="73"/>
      <c r="D379" s="73"/>
      <c r="E379" s="73"/>
      <c r="F379" s="65"/>
      <c r="G379" s="65"/>
      <c r="J379" s="72"/>
    </row>
    <row r="380" spans="3:10" s="67" customFormat="1" ht="18" customHeight="1" x14ac:dyDescent="0.3">
      <c r="C380" s="73"/>
      <c r="D380" s="73"/>
      <c r="E380" s="73"/>
      <c r="F380" s="65"/>
      <c r="G380" s="65"/>
      <c r="J380" s="72"/>
    </row>
    <row r="381" spans="3:10" s="67" customFormat="1" ht="18" customHeight="1" x14ac:dyDescent="0.3">
      <c r="C381" s="73"/>
      <c r="D381" s="73"/>
      <c r="E381" s="73"/>
      <c r="F381" s="65"/>
      <c r="G381" s="65"/>
      <c r="J381" s="72"/>
    </row>
    <row r="382" spans="3:10" s="67" customFormat="1" ht="18" customHeight="1" x14ac:dyDescent="0.3">
      <c r="C382" s="73"/>
      <c r="D382" s="73"/>
      <c r="E382" s="73"/>
      <c r="F382" s="65"/>
      <c r="G382" s="65"/>
      <c r="J382" s="72"/>
    </row>
    <row r="383" spans="3:10" s="67" customFormat="1" ht="18" customHeight="1" x14ac:dyDescent="0.3">
      <c r="C383" s="73"/>
      <c r="D383" s="73"/>
      <c r="E383" s="73"/>
      <c r="F383" s="65"/>
      <c r="G383" s="65"/>
      <c r="J383" s="72"/>
    </row>
    <row r="384" spans="3:10" s="67" customFormat="1" ht="18" customHeight="1" x14ac:dyDescent="0.3">
      <c r="C384" s="73"/>
      <c r="D384" s="73"/>
      <c r="E384" s="73"/>
      <c r="F384" s="65"/>
      <c r="G384" s="65"/>
      <c r="J384" s="72"/>
    </row>
    <row r="385" spans="3:10" s="67" customFormat="1" ht="18" customHeight="1" x14ac:dyDescent="0.3">
      <c r="C385" s="73"/>
      <c r="D385" s="73"/>
      <c r="E385" s="73"/>
      <c r="F385" s="65"/>
      <c r="G385" s="65"/>
      <c r="J385" s="72"/>
    </row>
    <row r="386" spans="3:10" s="67" customFormat="1" ht="18" customHeight="1" x14ac:dyDescent="0.3">
      <c r="C386" s="73"/>
      <c r="D386" s="73"/>
      <c r="E386" s="73"/>
      <c r="F386" s="65"/>
      <c r="G386" s="65"/>
      <c r="J386" s="72"/>
    </row>
    <row r="387" spans="3:10" s="67" customFormat="1" ht="18" customHeight="1" x14ac:dyDescent="0.3">
      <c r="C387" s="73"/>
      <c r="D387" s="73"/>
      <c r="E387" s="73"/>
      <c r="F387" s="65"/>
      <c r="G387" s="65"/>
      <c r="J387" s="72"/>
    </row>
    <row r="388" spans="3:10" s="67" customFormat="1" ht="18" customHeight="1" x14ac:dyDescent="0.3">
      <c r="C388" s="73"/>
      <c r="D388" s="73"/>
      <c r="E388" s="73"/>
      <c r="F388" s="65"/>
      <c r="G388" s="65"/>
      <c r="J388" s="72"/>
    </row>
    <row r="389" spans="3:10" s="67" customFormat="1" ht="18" customHeight="1" x14ac:dyDescent="0.3">
      <c r="C389" s="73"/>
      <c r="D389" s="73"/>
      <c r="E389" s="73"/>
      <c r="F389" s="65"/>
      <c r="G389" s="65"/>
      <c r="J389" s="72"/>
    </row>
    <row r="390" spans="3:10" s="67" customFormat="1" ht="18" customHeight="1" x14ac:dyDescent="0.3">
      <c r="C390" s="73"/>
      <c r="D390" s="73"/>
      <c r="E390" s="73"/>
      <c r="F390" s="65"/>
      <c r="G390" s="65"/>
      <c r="J390" s="72"/>
    </row>
    <row r="391" spans="3:10" s="67" customFormat="1" ht="18" customHeight="1" x14ac:dyDescent="0.3">
      <c r="C391" s="73"/>
      <c r="D391" s="73"/>
      <c r="E391" s="73"/>
      <c r="F391" s="65"/>
      <c r="G391" s="65"/>
      <c r="J391" s="72"/>
    </row>
    <row r="392" spans="3:10" s="67" customFormat="1" ht="18" customHeight="1" x14ac:dyDescent="0.3">
      <c r="C392" s="73"/>
      <c r="D392" s="73"/>
      <c r="E392" s="73"/>
      <c r="F392" s="65"/>
      <c r="G392" s="65"/>
      <c r="J392" s="72"/>
    </row>
    <row r="393" spans="3:10" s="67" customFormat="1" ht="18" customHeight="1" x14ac:dyDescent="0.3">
      <c r="C393" s="73"/>
      <c r="D393" s="73"/>
      <c r="E393" s="73"/>
      <c r="F393" s="65"/>
      <c r="G393" s="65"/>
      <c r="J393" s="72"/>
    </row>
    <row r="394" spans="3:10" s="67" customFormat="1" ht="18" customHeight="1" x14ac:dyDescent="0.3">
      <c r="C394" s="73"/>
      <c r="D394" s="73"/>
      <c r="E394" s="73"/>
      <c r="F394" s="65"/>
      <c r="G394" s="65"/>
      <c r="J394" s="72"/>
    </row>
    <row r="395" spans="3:10" s="67" customFormat="1" ht="18" customHeight="1" x14ac:dyDescent="0.3">
      <c r="C395" s="73"/>
      <c r="D395" s="73"/>
      <c r="E395" s="73"/>
      <c r="F395" s="65"/>
      <c r="G395" s="65"/>
      <c r="J395" s="72"/>
    </row>
    <row r="396" spans="3:10" s="67" customFormat="1" ht="18" customHeight="1" x14ac:dyDescent="0.3">
      <c r="C396" s="73"/>
      <c r="D396" s="73"/>
      <c r="E396" s="73"/>
      <c r="F396" s="65"/>
      <c r="G396" s="65"/>
      <c r="J396" s="72"/>
    </row>
    <row r="397" spans="3:10" s="67" customFormat="1" ht="18" customHeight="1" x14ac:dyDescent="0.3">
      <c r="C397" s="73"/>
      <c r="D397" s="73"/>
      <c r="E397" s="73"/>
      <c r="F397" s="65"/>
      <c r="G397" s="65"/>
      <c r="J397" s="72"/>
    </row>
    <row r="398" spans="3:10" s="67" customFormat="1" ht="18" customHeight="1" x14ac:dyDescent="0.3">
      <c r="C398" s="73"/>
      <c r="D398" s="73"/>
      <c r="E398" s="73"/>
      <c r="F398" s="65"/>
      <c r="G398" s="65"/>
      <c r="J398" s="72"/>
    </row>
    <row r="399" spans="3:10" s="67" customFormat="1" ht="18" customHeight="1" x14ac:dyDescent="0.3">
      <c r="C399" s="73"/>
      <c r="D399" s="73"/>
      <c r="E399" s="73"/>
      <c r="F399" s="65"/>
      <c r="G399" s="65"/>
      <c r="J399" s="72"/>
    </row>
    <row r="400" spans="3:10" s="67" customFormat="1" ht="18" customHeight="1" x14ac:dyDescent="0.3">
      <c r="C400" s="73"/>
      <c r="D400" s="73"/>
      <c r="E400" s="73"/>
      <c r="F400" s="65"/>
      <c r="G400" s="65"/>
      <c r="J400" s="72"/>
    </row>
    <row r="401" spans="3:10" s="67" customFormat="1" ht="18" customHeight="1" x14ac:dyDescent="0.3">
      <c r="C401" s="73"/>
      <c r="D401" s="73"/>
      <c r="E401" s="73"/>
      <c r="F401" s="65"/>
      <c r="G401" s="65"/>
      <c r="J401" s="72"/>
    </row>
    <row r="402" spans="3:10" s="67" customFormat="1" ht="18" customHeight="1" x14ac:dyDescent="0.3">
      <c r="C402" s="73"/>
      <c r="D402" s="73"/>
      <c r="E402" s="73"/>
      <c r="F402" s="65"/>
      <c r="G402" s="65"/>
      <c r="J402" s="72"/>
    </row>
    <row r="403" spans="3:10" s="67" customFormat="1" ht="18" customHeight="1" x14ac:dyDescent="0.3">
      <c r="C403" s="73"/>
      <c r="D403" s="73"/>
      <c r="E403" s="73"/>
      <c r="F403" s="65"/>
      <c r="G403" s="65"/>
      <c r="J403" s="72"/>
    </row>
    <row r="404" spans="3:10" s="67" customFormat="1" ht="18" customHeight="1" x14ac:dyDescent="0.3">
      <c r="C404" s="73"/>
      <c r="D404" s="73"/>
      <c r="E404" s="73"/>
      <c r="F404" s="65"/>
      <c r="G404" s="65"/>
      <c r="J404" s="72"/>
    </row>
    <row r="405" spans="3:10" s="67" customFormat="1" ht="18" customHeight="1" x14ac:dyDescent="0.3">
      <c r="C405" s="73"/>
      <c r="D405" s="73"/>
      <c r="E405" s="73"/>
      <c r="F405" s="65"/>
      <c r="G405" s="65"/>
      <c r="J405" s="72"/>
    </row>
    <row r="406" spans="3:10" s="67" customFormat="1" ht="18" customHeight="1" x14ac:dyDescent="0.3">
      <c r="C406" s="73"/>
      <c r="D406" s="73"/>
      <c r="E406" s="73"/>
      <c r="F406" s="65"/>
      <c r="G406" s="65"/>
      <c r="J406" s="72"/>
    </row>
    <row r="407" spans="3:10" s="67" customFormat="1" ht="18" customHeight="1" x14ac:dyDescent="0.3">
      <c r="C407" s="73"/>
      <c r="D407" s="73"/>
      <c r="E407" s="73"/>
      <c r="F407" s="65"/>
      <c r="G407" s="65"/>
      <c r="J407" s="72"/>
    </row>
    <row r="408" spans="3:10" s="67" customFormat="1" ht="18" customHeight="1" x14ac:dyDescent="0.3">
      <c r="C408" s="73"/>
      <c r="D408" s="73"/>
      <c r="E408" s="73"/>
      <c r="F408" s="65"/>
      <c r="G408" s="65"/>
      <c r="J408" s="72"/>
    </row>
    <row r="409" spans="3:10" s="67" customFormat="1" ht="18" customHeight="1" x14ac:dyDescent="0.3">
      <c r="C409" s="73"/>
      <c r="D409" s="73"/>
      <c r="E409" s="73"/>
      <c r="F409" s="65"/>
      <c r="G409" s="65"/>
      <c r="J409" s="72"/>
    </row>
    <row r="410" spans="3:10" s="67" customFormat="1" ht="18" customHeight="1" x14ac:dyDescent="0.3">
      <c r="C410" s="73"/>
      <c r="D410" s="73"/>
      <c r="E410" s="73"/>
      <c r="F410" s="65"/>
      <c r="G410" s="65"/>
      <c r="J410" s="72"/>
    </row>
    <row r="411" spans="3:10" s="67" customFormat="1" ht="18" customHeight="1" x14ac:dyDescent="0.3">
      <c r="C411" s="73"/>
      <c r="D411" s="73"/>
      <c r="E411" s="73"/>
      <c r="F411" s="65"/>
      <c r="G411" s="65"/>
      <c r="J411" s="72"/>
    </row>
    <row r="412" spans="3:10" s="67" customFormat="1" ht="18" customHeight="1" x14ac:dyDescent="0.3">
      <c r="C412" s="73"/>
      <c r="D412" s="73"/>
      <c r="E412" s="73"/>
      <c r="F412" s="65"/>
      <c r="G412" s="65"/>
      <c r="J412" s="72"/>
    </row>
    <row r="413" spans="3:10" s="67" customFormat="1" ht="18" customHeight="1" x14ac:dyDescent="0.3">
      <c r="C413" s="73"/>
      <c r="D413" s="73"/>
      <c r="E413" s="73"/>
      <c r="F413" s="65"/>
      <c r="G413" s="65"/>
      <c r="J413" s="72"/>
    </row>
    <row r="414" spans="3:10" s="67" customFormat="1" ht="18" customHeight="1" x14ac:dyDescent="0.3">
      <c r="C414" s="73"/>
      <c r="D414" s="73"/>
      <c r="E414" s="73"/>
      <c r="F414" s="65"/>
      <c r="G414" s="65"/>
      <c r="J414" s="72"/>
    </row>
    <row r="415" spans="3:10" s="67" customFormat="1" ht="18" customHeight="1" x14ac:dyDescent="0.3">
      <c r="C415" s="73"/>
      <c r="D415" s="73"/>
      <c r="E415" s="73"/>
      <c r="F415" s="65"/>
      <c r="G415" s="65"/>
      <c r="J415" s="72"/>
    </row>
    <row r="416" spans="3:10" s="67" customFormat="1" ht="18" customHeight="1" x14ac:dyDescent="0.3">
      <c r="C416" s="73"/>
      <c r="D416" s="73"/>
      <c r="E416" s="73"/>
      <c r="F416" s="65"/>
      <c r="G416" s="65"/>
      <c r="J416" s="72"/>
    </row>
    <row r="417" spans="3:10" s="67" customFormat="1" ht="18" customHeight="1" x14ac:dyDescent="0.3">
      <c r="C417" s="73"/>
      <c r="D417" s="73"/>
      <c r="E417" s="73"/>
      <c r="F417" s="65"/>
      <c r="G417" s="65"/>
      <c r="J417" s="72"/>
    </row>
    <row r="418" spans="3:10" s="67" customFormat="1" ht="18" customHeight="1" x14ac:dyDescent="0.3">
      <c r="C418" s="73"/>
      <c r="D418" s="73"/>
      <c r="E418" s="73"/>
      <c r="F418" s="65"/>
      <c r="G418" s="65"/>
      <c r="J418" s="72"/>
    </row>
    <row r="419" spans="3:10" s="67" customFormat="1" ht="18" customHeight="1" x14ac:dyDescent="0.3">
      <c r="C419" s="73"/>
      <c r="D419" s="73"/>
      <c r="E419" s="73"/>
      <c r="F419" s="65"/>
      <c r="G419" s="65"/>
      <c r="J419" s="72"/>
    </row>
    <row r="420" spans="3:10" s="67" customFormat="1" ht="18" customHeight="1" x14ac:dyDescent="0.3">
      <c r="C420" s="73"/>
      <c r="D420" s="73"/>
      <c r="E420" s="73"/>
      <c r="F420" s="65"/>
      <c r="G420" s="65"/>
      <c r="J420" s="72"/>
    </row>
    <row r="421" spans="3:10" s="67" customFormat="1" ht="18" customHeight="1" x14ac:dyDescent="0.3">
      <c r="C421" s="73"/>
      <c r="D421" s="73"/>
      <c r="E421" s="73"/>
      <c r="F421" s="65"/>
      <c r="G421" s="65"/>
      <c r="J421" s="72"/>
    </row>
    <row r="422" spans="3:10" s="67" customFormat="1" ht="18" customHeight="1" x14ac:dyDescent="0.3">
      <c r="C422" s="73"/>
      <c r="D422" s="73"/>
      <c r="E422" s="73"/>
      <c r="F422" s="65"/>
      <c r="G422" s="65"/>
      <c r="J422" s="72"/>
    </row>
    <row r="423" spans="3:10" s="67" customFormat="1" ht="18" customHeight="1" x14ac:dyDescent="0.3">
      <c r="C423" s="73"/>
      <c r="D423" s="73"/>
      <c r="E423" s="73"/>
      <c r="F423" s="65"/>
      <c r="G423" s="65"/>
      <c r="J423" s="72"/>
    </row>
    <row r="424" spans="3:10" s="67" customFormat="1" ht="18" customHeight="1" x14ac:dyDescent="0.3">
      <c r="C424" s="73"/>
      <c r="D424" s="73"/>
      <c r="E424" s="73"/>
      <c r="F424" s="65"/>
      <c r="G424" s="65"/>
      <c r="J424" s="72"/>
    </row>
    <row r="425" spans="3:10" s="67" customFormat="1" ht="18" customHeight="1" x14ac:dyDescent="0.3">
      <c r="C425" s="73"/>
      <c r="D425" s="73"/>
      <c r="E425" s="73"/>
      <c r="F425" s="65"/>
      <c r="G425" s="65"/>
      <c r="J425" s="72"/>
    </row>
    <row r="426" spans="3:10" s="67" customFormat="1" ht="18" customHeight="1" x14ac:dyDescent="0.3">
      <c r="C426" s="73"/>
      <c r="D426" s="73"/>
      <c r="E426" s="73"/>
      <c r="F426" s="65"/>
      <c r="G426" s="65"/>
      <c r="J426" s="72"/>
    </row>
    <row r="427" spans="3:10" s="67" customFormat="1" ht="18" customHeight="1" x14ac:dyDescent="0.3">
      <c r="C427" s="73"/>
      <c r="D427" s="73"/>
      <c r="E427" s="73"/>
      <c r="F427" s="65"/>
      <c r="G427" s="65"/>
      <c r="J427" s="72"/>
    </row>
    <row r="428" spans="3:10" s="67" customFormat="1" ht="18" customHeight="1" x14ac:dyDescent="0.3">
      <c r="C428" s="73"/>
      <c r="D428" s="73"/>
      <c r="E428" s="73"/>
      <c r="F428" s="65"/>
      <c r="G428" s="65"/>
      <c r="J428" s="72"/>
    </row>
    <row r="429" spans="3:10" s="67" customFormat="1" ht="18" customHeight="1" x14ac:dyDescent="0.3">
      <c r="C429" s="73"/>
      <c r="D429" s="73"/>
      <c r="E429" s="73"/>
      <c r="F429" s="65"/>
      <c r="G429" s="65"/>
      <c r="J429" s="72"/>
    </row>
    <row r="430" spans="3:10" s="67" customFormat="1" ht="18" customHeight="1" x14ac:dyDescent="0.3">
      <c r="C430" s="73"/>
      <c r="D430" s="73"/>
      <c r="E430" s="73"/>
      <c r="F430" s="65"/>
      <c r="G430" s="65"/>
      <c r="J430" s="72"/>
    </row>
    <row r="431" spans="3:10" s="67" customFormat="1" ht="18" customHeight="1" x14ac:dyDescent="0.3">
      <c r="C431" s="73"/>
      <c r="D431" s="73"/>
      <c r="E431" s="73"/>
      <c r="F431" s="65"/>
      <c r="G431" s="65"/>
      <c r="J431" s="72"/>
    </row>
    <row r="432" spans="3:10" s="67" customFormat="1" ht="18" customHeight="1" x14ac:dyDescent="0.3">
      <c r="C432" s="73"/>
      <c r="D432" s="73"/>
      <c r="E432" s="73"/>
      <c r="F432" s="65"/>
      <c r="G432" s="65"/>
      <c r="J432" s="72"/>
    </row>
    <row r="433" spans="3:10" s="67" customFormat="1" ht="18" customHeight="1" x14ac:dyDescent="0.3">
      <c r="C433" s="73"/>
      <c r="D433" s="73"/>
      <c r="E433" s="73"/>
      <c r="F433" s="65"/>
      <c r="G433" s="65"/>
      <c r="J433" s="72"/>
    </row>
    <row r="434" spans="3:10" s="67" customFormat="1" ht="18" customHeight="1" x14ac:dyDescent="0.3">
      <c r="C434" s="73"/>
      <c r="D434" s="73"/>
      <c r="E434" s="73"/>
      <c r="F434" s="65"/>
      <c r="G434" s="65"/>
      <c r="J434" s="72"/>
    </row>
    <row r="435" spans="3:10" s="67" customFormat="1" ht="18" customHeight="1" x14ac:dyDescent="0.3">
      <c r="C435" s="73"/>
      <c r="D435" s="73"/>
      <c r="E435" s="73"/>
      <c r="F435" s="65"/>
      <c r="G435" s="65"/>
      <c r="J435" s="72"/>
    </row>
    <row r="436" spans="3:10" s="67" customFormat="1" ht="18" customHeight="1" x14ac:dyDescent="0.3">
      <c r="C436" s="73"/>
      <c r="D436" s="73"/>
      <c r="E436" s="73"/>
      <c r="F436" s="65"/>
      <c r="G436" s="65"/>
      <c r="J436" s="72"/>
    </row>
    <row r="437" spans="3:10" s="67" customFormat="1" ht="18" customHeight="1" x14ac:dyDescent="0.3">
      <c r="C437" s="73"/>
      <c r="D437" s="73"/>
      <c r="E437" s="73"/>
      <c r="F437" s="65"/>
      <c r="G437" s="65"/>
      <c r="J437" s="72"/>
    </row>
    <row r="438" spans="3:10" s="67" customFormat="1" ht="18" customHeight="1" x14ac:dyDescent="0.3">
      <c r="C438" s="73"/>
      <c r="D438" s="73"/>
      <c r="E438" s="73"/>
      <c r="F438" s="65"/>
      <c r="G438" s="65"/>
      <c r="J438" s="72"/>
    </row>
    <row r="439" spans="3:10" s="67" customFormat="1" ht="18" customHeight="1" x14ac:dyDescent="0.3">
      <c r="C439" s="73"/>
      <c r="D439" s="73"/>
      <c r="E439" s="73"/>
      <c r="F439" s="65"/>
      <c r="G439" s="65"/>
      <c r="J439" s="72"/>
    </row>
    <row r="440" spans="3:10" s="67" customFormat="1" ht="18" customHeight="1" x14ac:dyDescent="0.3">
      <c r="C440" s="73"/>
      <c r="D440" s="73"/>
      <c r="E440" s="73"/>
      <c r="F440" s="65"/>
      <c r="G440" s="65"/>
      <c r="J440" s="72"/>
    </row>
    <row r="441" spans="3:10" s="67" customFormat="1" ht="18" customHeight="1" x14ac:dyDescent="0.3">
      <c r="C441" s="73"/>
      <c r="D441" s="73"/>
      <c r="E441" s="73"/>
      <c r="F441" s="65"/>
      <c r="G441" s="65"/>
      <c r="J441" s="72"/>
    </row>
    <row r="442" spans="3:10" s="67" customFormat="1" ht="18" customHeight="1" x14ac:dyDescent="0.3">
      <c r="C442" s="73"/>
      <c r="D442" s="73"/>
      <c r="E442" s="73"/>
      <c r="F442" s="65"/>
      <c r="G442" s="65"/>
      <c r="J442" s="72"/>
    </row>
    <row r="443" spans="3:10" s="67" customFormat="1" ht="18" customHeight="1" x14ac:dyDescent="0.3">
      <c r="C443" s="73"/>
      <c r="D443" s="73"/>
      <c r="E443" s="73"/>
      <c r="F443" s="65"/>
      <c r="G443" s="65"/>
      <c r="J443" s="72"/>
    </row>
    <row r="444" spans="3:10" s="67" customFormat="1" ht="18" customHeight="1" x14ac:dyDescent="0.3">
      <c r="C444" s="73"/>
      <c r="D444" s="73"/>
      <c r="E444" s="73"/>
      <c r="F444" s="65"/>
      <c r="G444" s="65"/>
      <c r="J444" s="72"/>
    </row>
    <row r="445" spans="3:10" s="67" customFormat="1" ht="18" customHeight="1" x14ac:dyDescent="0.3">
      <c r="C445" s="73"/>
      <c r="D445" s="73"/>
      <c r="E445" s="73"/>
      <c r="F445" s="65"/>
      <c r="G445" s="65"/>
      <c r="J445" s="72"/>
    </row>
    <row r="446" spans="3:10" s="67" customFormat="1" ht="18" customHeight="1" x14ac:dyDescent="0.3">
      <c r="C446" s="73"/>
      <c r="D446" s="73"/>
      <c r="E446" s="73"/>
      <c r="F446" s="65"/>
      <c r="G446" s="65"/>
      <c r="J446" s="72"/>
    </row>
    <row r="447" spans="3:10" s="67" customFormat="1" ht="18" customHeight="1" x14ac:dyDescent="0.3">
      <c r="C447" s="73"/>
      <c r="D447" s="73"/>
      <c r="E447" s="73"/>
      <c r="F447" s="65"/>
      <c r="G447" s="65"/>
      <c r="J447" s="72"/>
    </row>
    <row r="448" spans="3:10" s="67" customFormat="1" ht="18" customHeight="1" x14ac:dyDescent="0.3">
      <c r="C448" s="73"/>
      <c r="D448" s="73"/>
      <c r="E448" s="73"/>
      <c r="F448" s="65"/>
      <c r="G448" s="65"/>
      <c r="J448" s="72"/>
    </row>
    <row r="449" spans="3:10" s="67" customFormat="1" ht="18" customHeight="1" x14ac:dyDescent="0.3">
      <c r="C449" s="73"/>
      <c r="D449" s="73"/>
      <c r="E449" s="73"/>
      <c r="F449" s="65"/>
      <c r="G449" s="65"/>
      <c r="J449" s="72"/>
    </row>
    <row r="450" spans="3:10" s="67" customFormat="1" ht="18" customHeight="1" x14ac:dyDescent="0.3">
      <c r="C450" s="73"/>
      <c r="D450" s="73"/>
      <c r="E450" s="73"/>
      <c r="F450" s="65"/>
      <c r="G450" s="65"/>
      <c r="J450" s="72"/>
    </row>
    <row r="451" spans="3:10" s="67" customFormat="1" ht="18" customHeight="1" x14ac:dyDescent="0.3">
      <c r="C451" s="73"/>
      <c r="D451" s="73"/>
      <c r="E451" s="73"/>
      <c r="F451" s="65"/>
      <c r="G451" s="65"/>
      <c r="J451" s="72"/>
    </row>
    <row r="452" spans="3:10" s="67" customFormat="1" ht="18" customHeight="1" x14ac:dyDescent="0.3">
      <c r="C452" s="73"/>
      <c r="D452" s="73"/>
      <c r="E452" s="73"/>
      <c r="F452" s="65"/>
      <c r="G452" s="65"/>
      <c r="J452" s="72"/>
    </row>
    <row r="453" spans="3:10" s="67" customFormat="1" ht="18" customHeight="1" x14ac:dyDescent="0.3">
      <c r="C453" s="73"/>
      <c r="D453" s="73"/>
      <c r="E453" s="73"/>
      <c r="F453" s="65"/>
      <c r="G453" s="65"/>
      <c r="J453" s="72"/>
    </row>
    <row r="454" spans="3:10" s="67" customFormat="1" ht="18" customHeight="1" x14ac:dyDescent="0.3">
      <c r="C454" s="73"/>
      <c r="D454" s="73"/>
      <c r="E454" s="73"/>
      <c r="F454" s="65"/>
      <c r="G454" s="65"/>
      <c r="J454" s="72"/>
    </row>
    <row r="455" spans="3:10" s="67" customFormat="1" ht="18" customHeight="1" x14ac:dyDescent="0.3">
      <c r="C455" s="73"/>
      <c r="D455" s="73"/>
      <c r="E455" s="73"/>
      <c r="F455" s="65"/>
      <c r="G455" s="65"/>
      <c r="J455" s="72"/>
    </row>
    <row r="456" spans="3:10" s="67" customFormat="1" ht="18" customHeight="1" x14ac:dyDescent="0.3">
      <c r="C456" s="73"/>
      <c r="D456" s="73"/>
      <c r="E456" s="73"/>
      <c r="F456" s="65"/>
      <c r="G456" s="65"/>
      <c r="J456" s="72"/>
    </row>
    <row r="457" spans="3:10" s="67" customFormat="1" ht="18" customHeight="1" x14ac:dyDescent="0.3">
      <c r="C457" s="73"/>
      <c r="D457" s="73"/>
      <c r="E457" s="73"/>
      <c r="F457" s="65"/>
      <c r="G457" s="65"/>
      <c r="J457" s="72"/>
    </row>
    <row r="458" spans="3:10" s="67" customFormat="1" ht="18" customHeight="1" x14ac:dyDescent="0.3">
      <c r="C458" s="73"/>
      <c r="D458" s="73"/>
      <c r="E458" s="73"/>
      <c r="F458" s="65"/>
      <c r="G458" s="65"/>
      <c r="J458" s="72"/>
    </row>
    <row r="459" spans="3:10" s="67" customFormat="1" ht="18" customHeight="1" x14ac:dyDescent="0.3">
      <c r="C459" s="73"/>
      <c r="D459" s="73"/>
      <c r="E459" s="73"/>
      <c r="F459" s="65"/>
      <c r="G459" s="65"/>
      <c r="J459" s="72"/>
    </row>
    <row r="460" spans="3:10" s="67" customFormat="1" ht="18" customHeight="1" x14ac:dyDescent="0.3">
      <c r="C460" s="73"/>
      <c r="D460" s="73"/>
      <c r="E460" s="73"/>
      <c r="F460" s="65"/>
      <c r="G460" s="65"/>
      <c r="J460" s="72"/>
    </row>
    <row r="461" spans="3:10" s="67" customFormat="1" ht="18" customHeight="1" x14ac:dyDescent="0.3">
      <c r="C461" s="73"/>
      <c r="D461" s="73"/>
      <c r="E461" s="73"/>
      <c r="F461" s="65"/>
      <c r="G461" s="65"/>
      <c r="J461" s="72"/>
    </row>
    <row r="462" spans="3:10" s="67" customFormat="1" ht="18" customHeight="1" x14ac:dyDescent="0.3">
      <c r="C462" s="73"/>
      <c r="D462" s="73"/>
      <c r="E462" s="73"/>
      <c r="F462" s="65"/>
      <c r="G462" s="65"/>
      <c r="J462" s="72"/>
    </row>
    <row r="463" spans="3:10" s="67" customFormat="1" ht="18" customHeight="1" x14ac:dyDescent="0.3">
      <c r="C463" s="73"/>
      <c r="D463" s="73"/>
      <c r="E463" s="73"/>
      <c r="F463" s="65"/>
      <c r="G463" s="65"/>
      <c r="J463" s="72"/>
    </row>
    <row r="464" spans="3:10" s="67" customFormat="1" ht="18" customHeight="1" x14ac:dyDescent="0.3">
      <c r="C464" s="73"/>
      <c r="D464" s="73"/>
      <c r="E464" s="73"/>
      <c r="F464" s="65"/>
      <c r="G464" s="65"/>
      <c r="J464" s="72"/>
    </row>
    <row r="465" spans="3:10" s="67" customFormat="1" ht="18" customHeight="1" x14ac:dyDescent="0.3">
      <c r="C465" s="73"/>
      <c r="D465" s="73"/>
      <c r="E465" s="73"/>
      <c r="F465" s="65"/>
      <c r="G465" s="65"/>
      <c r="J465" s="72"/>
    </row>
    <row r="466" spans="3:10" s="67" customFormat="1" ht="18" customHeight="1" x14ac:dyDescent="0.3">
      <c r="C466" s="73"/>
      <c r="D466" s="73"/>
      <c r="E466" s="73"/>
      <c r="F466" s="65"/>
      <c r="G466" s="65"/>
      <c r="J466" s="72"/>
    </row>
    <row r="467" spans="3:10" s="67" customFormat="1" ht="18" customHeight="1" x14ac:dyDescent="0.3">
      <c r="C467" s="73"/>
      <c r="D467" s="73"/>
      <c r="E467" s="73"/>
      <c r="F467" s="65"/>
      <c r="G467" s="65"/>
      <c r="J467" s="72"/>
    </row>
    <row r="468" spans="3:10" s="67" customFormat="1" ht="18" customHeight="1" x14ac:dyDescent="0.3">
      <c r="C468" s="73"/>
      <c r="D468" s="73"/>
      <c r="E468" s="73"/>
      <c r="F468" s="65"/>
      <c r="G468" s="65"/>
      <c r="J468" s="72"/>
    </row>
    <row r="469" spans="3:10" s="67" customFormat="1" ht="18" customHeight="1" x14ac:dyDescent="0.3">
      <c r="C469" s="73"/>
      <c r="D469" s="73"/>
      <c r="E469" s="73"/>
      <c r="F469" s="65"/>
      <c r="G469" s="65"/>
      <c r="J469" s="72"/>
    </row>
    <row r="470" spans="3:10" s="67" customFormat="1" ht="18" customHeight="1" x14ac:dyDescent="0.3">
      <c r="C470" s="73"/>
      <c r="D470" s="73"/>
      <c r="E470" s="73"/>
      <c r="F470" s="65"/>
      <c r="G470" s="65"/>
      <c r="J470" s="72"/>
    </row>
    <row r="471" spans="3:10" s="67" customFormat="1" ht="18" customHeight="1" x14ac:dyDescent="0.3">
      <c r="C471" s="73"/>
      <c r="D471" s="73"/>
      <c r="E471" s="73"/>
      <c r="F471" s="65"/>
      <c r="G471" s="65"/>
      <c r="J471" s="72"/>
    </row>
    <row r="472" spans="3:10" s="67" customFormat="1" ht="18" customHeight="1" x14ac:dyDescent="0.3">
      <c r="C472" s="73"/>
      <c r="D472" s="73"/>
      <c r="E472" s="73"/>
      <c r="F472" s="65"/>
      <c r="G472" s="65"/>
      <c r="J472" s="72"/>
    </row>
    <row r="473" spans="3:10" s="67" customFormat="1" ht="18" customHeight="1" x14ac:dyDescent="0.3">
      <c r="C473" s="73"/>
      <c r="D473" s="73"/>
      <c r="E473" s="73"/>
      <c r="F473" s="65"/>
      <c r="G473" s="65"/>
      <c r="J473" s="72"/>
    </row>
    <row r="474" spans="3:10" s="67" customFormat="1" ht="18" customHeight="1" x14ac:dyDescent="0.3">
      <c r="C474" s="73"/>
      <c r="D474" s="73"/>
      <c r="E474" s="73"/>
      <c r="F474" s="65"/>
      <c r="G474" s="65"/>
      <c r="J474" s="72"/>
    </row>
    <row r="475" spans="3:10" s="67" customFormat="1" ht="18" customHeight="1" x14ac:dyDescent="0.3">
      <c r="C475" s="73"/>
      <c r="D475" s="73"/>
      <c r="E475" s="73"/>
      <c r="F475" s="65"/>
      <c r="G475" s="65"/>
      <c r="J475" s="72"/>
    </row>
    <row r="476" spans="3:10" s="67" customFormat="1" ht="18" customHeight="1" x14ac:dyDescent="0.3">
      <c r="C476" s="73"/>
      <c r="D476" s="73"/>
      <c r="E476" s="73"/>
      <c r="F476" s="65"/>
      <c r="G476" s="65"/>
      <c r="J476" s="72"/>
    </row>
    <row r="477" spans="3:10" s="67" customFormat="1" ht="18" customHeight="1" x14ac:dyDescent="0.3">
      <c r="C477" s="73"/>
      <c r="D477" s="73"/>
      <c r="E477" s="73"/>
      <c r="F477" s="65"/>
      <c r="G477" s="65"/>
      <c r="J477" s="72"/>
    </row>
    <row r="478" spans="3:10" s="67" customFormat="1" ht="18" customHeight="1" x14ac:dyDescent="0.3">
      <c r="C478" s="73"/>
      <c r="D478" s="73"/>
      <c r="E478" s="73"/>
      <c r="F478" s="65"/>
      <c r="G478" s="65"/>
      <c r="J478" s="72"/>
    </row>
    <row r="479" spans="3:10" s="67" customFormat="1" ht="18" customHeight="1" x14ac:dyDescent="0.3">
      <c r="C479" s="73"/>
      <c r="D479" s="73"/>
      <c r="E479" s="73"/>
      <c r="F479" s="65"/>
      <c r="G479" s="65"/>
      <c r="J479" s="72"/>
    </row>
    <row r="480" spans="3:10" s="67" customFormat="1" ht="18" customHeight="1" x14ac:dyDescent="0.3">
      <c r="C480" s="73"/>
      <c r="D480" s="73"/>
      <c r="E480" s="73"/>
      <c r="F480" s="65"/>
      <c r="G480" s="65"/>
      <c r="J480" s="72"/>
    </row>
    <row r="481" spans="3:10" s="67" customFormat="1" ht="18" customHeight="1" x14ac:dyDescent="0.3">
      <c r="C481" s="73"/>
      <c r="D481" s="73"/>
      <c r="E481" s="73"/>
      <c r="F481" s="65"/>
      <c r="G481" s="65"/>
      <c r="J481" s="72"/>
    </row>
    <row r="482" spans="3:10" s="67" customFormat="1" ht="18" customHeight="1" x14ac:dyDescent="0.3">
      <c r="C482" s="73"/>
      <c r="D482" s="73"/>
      <c r="E482" s="73"/>
      <c r="F482" s="65"/>
      <c r="G482" s="65"/>
      <c r="J482" s="72"/>
    </row>
    <row r="483" spans="3:10" s="67" customFormat="1" ht="18" customHeight="1" x14ac:dyDescent="0.3">
      <c r="C483" s="73"/>
      <c r="D483" s="73"/>
      <c r="E483" s="73"/>
      <c r="F483" s="65"/>
      <c r="G483" s="65"/>
      <c r="J483" s="72"/>
    </row>
    <row r="484" spans="3:10" s="67" customFormat="1" ht="18" customHeight="1" x14ac:dyDescent="0.3">
      <c r="C484" s="73"/>
      <c r="D484" s="73"/>
      <c r="E484" s="73"/>
      <c r="F484" s="65"/>
      <c r="G484" s="65"/>
      <c r="J484" s="72"/>
    </row>
    <row r="485" spans="3:10" s="67" customFormat="1" ht="18" customHeight="1" x14ac:dyDescent="0.3">
      <c r="C485" s="73"/>
      <c r="D485" s="73"/>
      <c r="E485" s="73"/>
      <c r="F485" s="65"/>
      <c r="G485" s="65"/>
      <c r="J485" s="72"/>
    </row>
    <row r="486" spans="3:10" s="67" customFormat="1" ht="18" customHeight="1" x14ac:dyDescent="0.3">
      <c r="C486" s="73"/>
      <c r="D486" s="73"/>
      <c r="E486" s="73"/>
      <c r="F486" s="65"/>
      <c r="G486" s="65"/>
      <c r="J486" s="72"/>
    </row>
    <row r="487" spans="3:10" s="67" customFormat="1" ht="18" customHeight="1" x14ac:dyDescent="0.3">
      <c r="C487" s="73"/>
      <c r="D487" s="73"/>
      <c r="E487" s="73"/>
      <c r="F487" s="65"/>
      <c r="G487" s="65"/>
      <c r="J487" s="72"/>
    </row>
    <row r="488" spans="3:10" s="67" customFormat="1" ht="18" customHeight="1" x14ac:dyDescent="0.3">
      <c r="C488" s="73"/>
      <c r="D488" s="73"/>
      <c r="E488" s="73"/>
      <c r="F488" s="65"/>
      <c r="G488" s="65"/>
      <c r="J488" s="72"/>
    </row>
    <row r="489" spans="3:10" s="67" customFormat="1" ht="18" customHeight="1" x14ac:dyDescent="0.3">
      <c r="C489" s="73"/>
      <c r="D489" s="73"/>
      <c r="E489" s="73"/>
      <c r="F489" s="65"/>
      <c r="G489" s="65"/>
      <c r="J489" s="72"/>
    </row>
    <row r="490" spans="3:10" s="67" customFormat="1" ht="18" customHeight="1" x14ac:dyDescent="0.3">
      <c r="C490" s="73"/>
      <c r="D490" s="73"/>
      <c r="E490" s="73"/>
      <c r="F490" s="65"/>
      <c r="G490" s="65"/>
      <c r="J490" s="72"/>
    </row>
    <row r="491" spans="3:10" s="67" customFormat="1" ht="18" customHeight="1" x14ac:dyDescent="0.3">
      <c r="C491" s="73"/>
      <c r="D491" s="73"/>
      <c r="E491" s="73"/>
      <c r="F491" s="65"/>
      <c r="G491" s="65"/>
      <c r="J491" s="72"/>
    </row>
    <row r="492" spans="3:10" s="67" customFormat="1" ht="18" customHeight="1" x14ac:dyDescent="0.3">
      <c r="C492" s="73"/>
      <c r="D492" s="73"/>
      <c r="E492" s="73"/>
      <c r="F492" s="65"/>
      <c r="G492" s="65"/>
      <c r="J492" s="72"/>
    </row>
    <row r="493" spans="3:10" s="67" customFormat="1" ht="18" customHeight="1" x14ac:dyDescent="0.3">
      <c r="C493" s="73"/>
      <c r="D493" s="73"/>
      <c r="E493" s="73"/>
      <c r="F493" s="65"/>
      <c r="G493" s="65"/>
      <c r="J493" s="72"/>
    </row>
    <row r="494" spans="3:10" s="67" customFormat="1" ht="18" customHeight="1" x14ac:dyDescent="0.3">
      <c r="C494" s="73"/>
      <c r="D494" s="73"/>
      <c r="E494" s="73"/>
      <c r="F494" s="65"/>
      <c r="G494" s="65"/>
      <c r="J494" s="72"/>
    </row>
    <row r="495" spans="3:10" s="67" customFormat="1" ht="18" customHeight="1" x14ac:dyDescent="0.3">
      <c r="C495" s="73"/>
      <c r="D495" s="73"/>
      <c r="E495" s="73"/>
      <c r="F495" s="65"/>
      <c r="G495" s="65"/>
      <c r="J495" s="72"/>
    </row>
    <row r="496" spans="3:10" s="67" customFormat="1" ht="18" customHeight="1" x14ac:dyDescent="0.3">
      <c r="C496" s="73"/>
      <c r="D496" s="73"/>
      <c r="E496" s="73"/>
      <c r="F496" s="65"/>
      <c r="G496" s="65"/>
      <c r="J496" s="72"/>
    </row>
    <row r="497" spans="3:10" s="67" customFormat="1" ht="18" customHeight="1" x14ac:dyDescent="0.3">
      <c r="C497" s="73"/>
      <c r="D497" s="73"/>
      <c r="E497" s="73"/>
      <c r="F497" s="65"/>
      <c r="G497" s="65"/>
      <c r="J497" s="72"/>
    </row>
    <row r="498" spans="3:10" s="67" customFormat="1" ht="18" customHeight="1" x14ac:dyDescent="0.3">
      <c r="C498" s="73"/>
      <c r="D498" s="73"/>
      <c r="E498" s="73"/>
      <c r="F498" s="65"/>
      <c r="G498" s="65"/>
      <c r="J498" s="72"/>
    </row>
    <row r="499" spans="3:10" s="67" customFormat="1" ht="18" customHeight="1" x14ac:dyDescent="0.3">
      <c r="C499" s="73"/>
      <c r="D499" s="73"/>
      <c r="E499" s="73"/>
      <c r="F499" s="65"/>
      <c r="G499" s="65"/>
      <c r="J499" s="72"/>
    </row>
    <row r="500" spans="3:10" s="67" customFormat="1" ht="18" customHeight="1" x14ac:dyDescent="0.3">
      <c r="C500" s="73"/>
      <c r="D500" s="73"/>
      <c r="E500" s="73"/>
      <c r="F500" s="65"/>
      <c r="G500" s="65"/>
      <c r="J500" s="72"/>
    </row>
    <row r="501" spans="3:10" s="67" customFormat="1" ht="18" customHeight="1" x14ac:dyDescent="0.3">
      <c r="C501" s="73"/>
      <c r="D501" s="73"/>
      <c r="E501" s="73"/>
      <c r="F501" s="65"/>
      <c r="G501" s="65"/>
      <c r="J501" s="72"/>
    </row>
    <row r="502" spans="3:10" s="67" customFormat="1" ht="18" customHeight="1" x14ac:dyDescent="0.3">
      <c r="C502" s="73"/>
      <c r="D502" s="73"/>
      <c r="E502" s="73"/>
      <c r="F502" s="65"/>
      <c r="G502" s="65"/>
      <c r="J502" s="72"/>
    </row>
    <row r="503" spans="3:10" s="67" customFormat="1" ht="18" customHeight="1" x14ac:dyDescent="0.3">
      <c r="C503" s="73"/>
      <c r="D503" s="73"/>
      <c r="E503" s="73"/>
      <c r="F503" s="65"/>
      <c r="G503" s="65"/>
      <c r="J503" s="72"/>
    </row>
    <row r="504" spans="3:10" s="67" customFormat="1" ht="18" customHeight="1" x14ac:dyDescent="0.3">
      <c r="C504" s="73"/>
      <c r="D504" s="73"/>
      <c r="E504" s="73"/>
      <c r="F504" s="65"/>
      <c r="G504" s="65"/>
      <c r="J504" s="72"/>
    </row>
    <row r="505" spans="3:10" s="67" customFormat="1" ht="18" customHeight="1" x14ac:dyDescent="0.3">
      <c r="C505" s="73"/>
      <c r="D505" s="73"/>
      <c r="E505" s="73"/>
      <c r="F505" s="65"/>
      <c r="G505" s="65"/>
      <c r="J505" s="72"/>
    </row>
    <row r="506" spans="3:10" s="67" customFormat="1" ht="18" customHeight="1" x14ac:dyDescent="0.3">
      <c r="C506" s="73"/>
      <c r="D506" s="73"/>
      <c r="E506" s="73"/>
      <c r="F506" s="65"/>
      <c r="G506" s="65"/>
      <c r="J506" s="72"/>
    </row>
    <row r="507" spans="3:10" s="67" customFormat="1" ht="18" customHeight="1" x14ac:dyDescent="0.3">
      <c r="C507" s="73"/>
      <c r="D507" s="73"/>
      <c r="E507" s="73"/>
      <c r="F507" s="65"/>
      <c r="G507" s="65"/>
      <c r="J507" s="72"/>
    </row>
    <row r="508" spans="3:10" s="67" customFormat="1" ht="18" customHeight="1" x14ac:dyDescent="0.3">
      <c r="C508" s="73"/>
      <c r="D508" s="73"/>
      <c r="E508" s="73"/>
      <c r="F508" s="65"/>
      <c r="G508" s="65"/>
      <c r="J508" s="72"/>
    </row>
    <row r="509" spans="3:10" s="67" customFormat="1" ht="18" customHeight="1" x14ac:dyDescent="0.3">
      <c r="C509" s="73"/>
      <c r="D509" s="73"/>
      <c r="E509" s="73"/>
      <c r="F509" s="65"/>
      <c r="G509" s="65"/>
      <c r="J509" s="72"/>
    </row>
    <row r="510" spans="3:10" s="67" customFormat="1" ht="18" customHeight="1" x14ac:dyDescent="0.3">
      <c r="C510" s="73"/>
      <c r="D510" s="73"/>
      <c r="E510" s="73"/>
      <c r="F510" s="65"/>
      <c r="G510" s="65"/>
      <c r="J510" s="72"/>
    </row>
    <row r="511" spans="3:10" s="67" customFormat="1" ht="18" customHeight="1" x14ac:dyDescent="0.3">
      <c r="C511" s="73"/>
      <c r="D511" s="73"/>
      <c r="E511" s="73"/>
      <c r="F511" s="65"/>
      <c r="G511" s="65"/>
      <c r="J511" s="72"/>
    </row>
    <row r="512" spans="3:10" s="67" customFormat="1" ht="18" customHeight="1" x14ac:dyDescent="0.3">
      <c r="C512" s="73"/>
      <c r="D512" s="73"/>
      <c r="E512" s="73"/>
      <c r="F512" s="65"/>
      <c r="G512" s="65"/>
      <c r="J512" s="72"/>
    </row>
    <row r="513" spans="3:10" s="67" customFormat="1" ht="18" customHeight="1" x14ac:dyDescent="0.3">
      <c r="C513" s="73"/>
      <c r="D513" s="73"/>
      <c r="E513" s="73"/>
      <c r="F513" s="65"/>
      <c r="G513" s="65"/>
      <c r="J513" s="72"/>
    </row>
    <row r="514" spans="3:10" s="67" customFormat="1" ht="18" customHeight="1" x14ac:dyDescent="0.3">
      <c r="C514" s="73"/>
      <c r="D514" s="73"/>
      <c r="E514" s="73"/>
      <c r="F514" s="65"/>
      <c r="G514" s="65"/>
      <c r="J514" s="72"/>
    </row>
    <row r="515" spans="3:10" s="67" customFormat="1" ht="18" customHeight="1" x14ac:dyDescent="0.3">
      <c r="C515" s="73"/>
      <c r="D515" s="73"/>
      <c r="E515" s="73"/>
      <c r="F515" s="65"/>
      <c r="G515" s="65"/>
      <c r="J515" s="72"/>
    </row>
    <row r="516" spans="3:10" s="67" customFormat="1" ht="18" customHeight="1" x14ac:dyDescent="0.3">
      <c r="C516" s="73"/>
      <c r="D516" s="73"/>
      <c r="E516" s="73"/>
      <c r="F516" s="65"/>
      <c r="G516" s="65"/>
      <c r="J516" s="72"/>
    </row>
    <row r="517" spans="3:10" s="67" customFormat="1" ht="18" customHeight="1" x14ac:dyDescent="0.3">
      <c r="C517" s="73"/>
      <c r="D517" s="73"/>
      <c r="E517" s="73"/>
      <c r="F517" s="65"/>
      <c r="G517" s="65"/>
      <c r="J517" s="72"/>
    </row>
    <row r="518" spans="3:10" s="67" customFormat="1" ht="18" customHeight="1" x14ac:dyDescent="0.3">
      <c r="C518" s="73"/>
      <c r="D518" s="73"/>
      <c r="E518" s="73"/>
      <c r="F518" s="65"/>
      <c r="G518" s="65"/>
      <c r="J518" s="72"/>
    </row>
    <row r="519" spans="3:10" s="67" customFormat="1" ht="18" customHeight="1" x14ac:dyDescent="0.3">
      <c r="C519" s="73"/>
      <c r="D519" s="73"/>
      <c r="E519" s="73"/>
      <c r="F519" s="65"/>
      <c r="G519" s="65"/>
      <c r="J519" s="72"/>
    </row>
    <row r="520" spans="3:10" s="67" customFormat="1" ht="18" customHeight="1" x14ac:dyDescent="0.3">
      <c r="C520" s="73"/>
      <c r="D520" s="73"/>
      <c r="E520" s="73"/>
      <c r="F520" s="65"/>
      <c r="G520" s="65"/>
      <c r="J520" s="72"/>
    </row>
    <row r="521" spans="3:10" s="67" customFormat="1" ht="18" customHeight="1" x14ac:dyDescent="0.3">
      <c r="C521" s="73"/>
      <c r="D521" s="73"/>
      <c r="E521" s="73"/>
      <c r="F521" s="65"/>
      <c r="G521" s="65"/>
      <c r="J521" s="72"/>
    </row>
    <row r="522" spans="3:10" s="67" customFormat="1" ht="18" customHeight="1" x14ac:dyDescent="0.3">
      <c r="C522" s="73"/>
      <c r="D522" s="73"/>
      <c r="E522" s="73"/>
      <c r="F522" s="65"/>
      <c r="G522" s="65"/>
      <c r="J522" s="72"/>
    </row>
    <row r="523" spans="3:10" s="67" customFormat="1" ht="18" customHeight="1" x14ac:dyDescent="0.3">
      <c r="C523" s="73"/>
      <c r="D523" s="73"/>
      <c r="E523" s="73"/>
      <c r="F523" s="65"/>
      <c r="G523" s="65"/>
      <c r="J523" s="72"/>
    </row>
    <row r="524" spans="3:10" s="67" customFormat="1" ht="18" customHeight="1" x14ac:dyDescent="0.3">
      <c r="C524" s="73"/>
      <c r="D524" s="73"/>
      <c r="E524" s="73"/>
      <c r="F524" s="65"/>
      <c r="G524" s="65"/>
      <c r="J524" s="72"/>
    </row>
    <row r="525" spans="3:10" s="67" customFormat="1" ht="18" customHeight="1" x14ac:dyDescent="0.3">
      <c r="C525" s="73"/>
      <c r="D525" s="73"/>
      <c r="E525" s="73"/>
      <c r="F525" s="65"/>
      <c r="G525" s="65"/>
      <c r="J525" s="72"/>
    </row>
    <row r="526" spans="3:10" s="67" customFormat="1" ht="18" customHeight="1" x14ac:dyDescent="0.3">
      <c r="C526" s="73"/>
      <c r="D526" s="73"/>
      <c r="E526" s="73"/>
      <c r="F526" s="65"/>
      <c r="G526" s="65"/>
      <c r="J526" s="72"/>
    </row>
    <row r="527" spans="3:10" s="67" customFormat="1" ht="18" customHeight="1" x14ac:dyDescent="0.3">
      <c r="C527" s="73"/>
      <c r="D527" s="73"/>
      <c r="E527" s="73"/>
      <c r="F527" s="65"/>
      <c r="G527" s="65"/>
      <c r="J527" s="72"/>
    </row>
    <row r="528" spans="3:10" s="67" customFormat="1" ht="18" customHeight="1" x14ac:dyDescent="0.3">
      <c r="C528" s="73"/>
      <c r="D528" s="73"/>
      <c r="E528" s="73"/>
      <c r="F528" s="65"/>
      <c r="G528" s="65"/>
      <c r="J528" s="72"/>
    </row>
    <row r="529" spans="3:10" s="67" customFormat="1" ht="18" customHeight="1" x14ac:dyDescent="0.3">
      <c r="C529" s="73"/>
      <c r="D529" s="73"/>
      <c r="E529" s="73"/>
      <c r="F529" s="65"/>
      <c r="G529" s="65"/>
      <c r="J529" s="72"/>
    </row>
    <row r="530" spans="3:10" s="67" customFormat="1" ht="18" customHeight="1" x14ac:dyDescent="0.3">
      <c r="C530" s="73"/>
      <c r="D530" s="73"/>
      <c r="E530" s="73"/>
      <c r="F530" s="65"/>
      <c r="G530" s="65"/>
      <c r="J530" s="72"/>
    </row>
    <row r="531" spans="3:10" s="67" customFormat="1" ht="18" customHeight="1" x14ac:dyDescent="0.3">
      <c r="C531" s="73"/>
      <c r="D531" s="73"/>
      <c r="E531" s="73"/>
      <c r="F531" s="65"/>
      <c r="G531" s="65"/>
      <c r="J531" s="72"/>
    </row>
    <row r="532" spans="3:10" s="67" customFormat="1" ht="18" customHeight="1" x14ac:dyDescent="0.3">
      <c r="C532" s="73"/>
      <c r="D532" s="73"/>
      <c r="E532" s="73"/>
      <c r="F532" s="65"/>
      <c r="G532" s="65"/>
      <c r="J532" s="72"/>
    </row>
    <row r="533" spans="3:10" s="67" customFormat="1" ht="18" customHeight="1" x14ac:dyDescent="0.3">
      <c r="C533" s="73"/>
      <c r="D533" s="73"/>
      <c r="E533" s="73"/>
      <c r="F533" s="65"/>
      <c r="G533" s="65"/>
      <c r="J533" s="72"/>
    </row>
    <row r="534" spans="3:10" s="67" customFormat="1" ht="18" customHeight="1" x14ac:dyDescent="0.3">
      <c r="C534" s="73"/>
      <c r="D534" s="73"/>
      <c r="E534" s="73"/>
      <c r="F534" s="65"/>
      <c r="G534" s="65"/>
      <c r="J534" s="72"/>
    </row>
    <row r="535" spans="3:10" s="67" customFormat="1" ht="18" customHeight="1" x14ac:dyDescent="0.3">
      <c r="C535" s="73"/>
      <c r="D535" s="73"/>
      <c r="E535" s="73"/>
      <c r="F535" s="65"/>
      <c r="G535" s="65"/>
      <c r="J535" s="72"/>
    </row>
    <row r="536" spans="3:10" s="67" customFormat="1" ht="18" customHeight="1" x14ac:dyDescent="0.3">
      <c r="C536" s="73"/>
      <c r="D536" s="73"/>
      <c r="E536" s="73"/>
      <c r="F536" s="65"/>
      <c r="G536" s="65"/>
      <c r="J536" s="72"/>
    </row>
    <row r="537" spans="3:10" s="67" customFormat="1" ht="18" customHeight="1" x14ac:dyDescent="0.3">
      <c r="C537" s="73"/>
      <c r="D537" s="73"/>
      <c r="E537" s="73"/>
      <c r="F537" s="65"/>
      <c r="G537" s="65"/>
      <c r="J537" s="72"/>
    </row>
    <row r="538" spans="3:10" s="67" customFormat="1" ht="18" customHeight="1" x14ac:dyDescent="0.3">
      <c r="C538" s="73"/>
      <c r="D538" s="73"/>
      <c r="E538" s="73"/>
      <c r="F538" s="65"/>
      <c r="G538" s="65"/>
      <c r="J538" s="72"/>
    </row>
    <row r="539" spans="3:10" s="67" customFormat="1" ht="18" customHeight="1" x14ac:dyDescent="0.3">
      <c r="C539" s="73"/>
      <c r="D539" s="73"/>
      <c r="E539" s="73"/>
      <c r="F539" s="65"/>
      <c r="G539" s="65"/>
      <c r="J539" s="72"/>
    </row>
    <row r="540" spans="3:10" s="67" customFormat="1" ht="18" customHeight="1" x14ac:dyDescent="0.3">
      <c r="C540" s="73"/>
      <c r="D540" s="73"/>
      <c r="E540" s="73"/>
      <c r="F540" s="65"/>
      <c r="G540" s="65"/>
      <c r="J540" s="72"/>
    </row>
    <row r="541" spans="3:10" s="67" customFormat="1" ht="18" customHeight="1" x14ac:dyDescent="0.3">
      <c r="C541" s="73"/>
      <c r="D541" s="73"/>
      <c r="E541" s="73"/>
      <c r="F541" s="65"/>
      <c r="G541" s="65"/>
      <c r="J541" s="72"/>
    </row>
    <row r="542" spans="3:10" s="67" customFormat="1" ht="18" customHeight="1" x14ac:dyDescent="0.3">
      <c r="C542" s="73"/>
      <c r="D542" s="73"/>
      <c r="E542" s="73"/>
      <c r="F542" s="65"/>
      <c r="G542" s="65"/>
      <c r="J542" s="72"/>
    </row>
    <row r="543" spans="3:10" s="67" customFormat="1" ht="18" customHeight="1" x14ac:dyDescent="0.3">
      <c r="C543" s="73"/>
      <c r="D543" s="73"/>
      <c r="E543" s="73"/>
      <c r="F543" s="65"/>
      <c r="G543" s="65"/>
      <c r="J543" s="72"/>
    </row>
    <row r="544" spans="3:10" s="67" customFormat="1" ht="18" customHeight="1" x14ac:dyDescent="0.3">
      <c r="C544" s="73"/>
      <c r="D544" s="73"/>
      <c r="E544" s="73"/>
      <c r="F544" s="65"/>
      <c r="G544" s="65"/>
      <c r="J544" s="72"/>
    </row>
    <row r="545" spans="3:10" s="67" customFormat="1" ht="18" customHeight="1" x14ac:dyDescent="0.3">
      <c r="C545" s="73"/>
      <c r="D545" s="73"/>
      <c r="E545" s="73"/>
      <c r="F545" s="65"/>
      <c r="G545" s="65"/>
      <c r="J545" s="72"/>
    </row>
    <row r="546" spans="3:10" s="67" customFormat="1" ht="18" customHeight="1" x14ac:dyDescent="0.3">
      <c r="C546" s="73"/>
      <c r="D546" s="73"/>
      <c r="E546" s="73"/>
      <c r="F546" s="65"/>
      <c r="G546" s="65"/>
      <c r="J546" s="72"/>
    </row>
    <row r="547" spans="3:10" s="67" customFormat="1" ht="18" customHeight="1" x14ac:dyDescent="0.3">
      <c r="C547" s="73"/>
      <c r="D547" s="73"/>
      <c r="E547" s="73"/>
      <c r="F547" s="65"/>
      <c r="G547" s="65"/>
      <c r="J547" s="72"/>
    </row>
    <row r="548" spans="3:10" s="67" customFormat="1" ht="18" customHeight="1" x14ac:dyDescent="0.3">
      <c r="C548" s="73"/>
      <c r="D548" s="73"/>
      <c r="E548" s="73"/>
      <c r="F548" s="65"/>
      <c r="G548" s="65"/>
      <c r="J548" s="72"/>
    </row>
    <row r="549" spans="3:10" s="67" customFormat="1" ht="18" customHeight="1" x14ac:dyDescent="0.3">
      <c r="C549" s="73"/>
      <c r="D549" s="73"/>
      <c r="E549" s="73"/>
      <c r="F549" s="65"/>
      <c r="G549" s="65"/>
      <c r="J549" s="72"/>
    </row>
    <row r="550" spans="3:10" s="67" customFormat="1" ht="18" customHeight="1" x14ac:dyDescent="0.3">
      <c r="C550" s="73"/>
      <c r="D550" s="73"/>
      <c r="E550" s="73"/>
      <c r="F550" s="65"/>
      <c r="G550" s="65"/>
      <c r="J550" s="72"/>
    </row>
    <row r="551" spans="3:10" s="67" customFormat="1" ht="18" customHeight="1" x14ac:dyDescent="0.3">
      <c r="C551" s="73"/>
      <c r="D551" s="73"/>
      <c r="E551" s="73"/>
      <c r="F551" s="65"/>
      <c r="G551" s="65"/>
      <c r="J551" s="72"/>
    </row>
    <row r="552" spans="3:10" s="67" customFormat="1" ht="18" customHeight="1" x14ac:dyDescent="0.3">
      <c r="C552" s="73"/>
      <c r="D552" s="73"/>
      <c r="E552" s="73"/>
      <c r="F552" s="65"/>
      <c r="G552" s="65"/>
      <c r="J552" s="72"/>
    </row>
    <row r="553" spans="3:10" s="67" customFormat="1" ht="18" customHeight="1" x14ac:dyDescent="0.3">
      <c r="C553" s="73"/>
      <c r="D553" s="73"/>
      <c r="E553" s="73"/>
      <c r="F553" s="65"/>
      <c r="G553" s="65"/>
      <c r="J553" s="72"/>
    </row>
    <row r="554" spans="3:10" s="67" customFormat="1" ht="18" customHeight="1" x14ac:dyDescent="0.3">
      <c r="C554" s="73"/>
      <c r="D554" s="73"/>
      <c r="E554" s="73"/>
      <c r="F554" s="65"/>
      <c r="G554" s="65"/>
      <c r="J554" s="72"/>
    </row>
    <row r="555" spans="3:10" s="67" customFormat="1" ht="18" customHeight="1" x14ac:dyDescent="0.3">
      <c r="C555" s="73"/>
      <c r="D555" s="73"/>
      <c r="E555" s="73"/>
      <c r="F555" s="65"/>
      <c r="G555" s="65"/>
      <c r="J555" s="72"/>
    </row>
    <row r="556" spans="3:10" s="67" customFormat="1" ht="18" customHeight="1" x14ac:dyDescent="0.3">
      <c r="C556" s="73"/>
      <c r="D556" s="73"/>
      <c r="E556" s="73"/>
      <c r="F556" s="65"/>
      <c r="G556" s="65"/>
      <c r="J556" s="72"/>
    </row>
    <row r="557" spans="3:10" s="67" customFormat="1" ht="18" customHeight="1" x14ac:dyDescent="0.3">
      <c r="C557" s="73"/>
      <c r="D557" s="73"/>
      <c r="E557" s="73"/>
      <c r="F557" s="65"/>
      <c r="G557" s="65"/>
      <c r="J557" s="72"/>
    </row>
    <row r="558" spans="3:10" s="67" customFormat="1" ht="18" customHeight="1" x14ac:dyDescent="0.3">
      <c r="C558" s="73"/>
      <c r="D558" s="73"/>
      <c r="E558" s="73"/>
      <c r="F558" s="65"/>
      <c r="G558" s="65"/>
      <c r="J558" s="72"/>
    </row>
    <row r="559" spans="3:10" s="67" customFormat="1" ht="18" customHeight="1" x14ac:dyDescent="0.3">
      <c r="C559" s="73"/>
      <c r="D559" s="73"/>
      <c r="E559" s="73"/>
      <c r="F559" s="65"/>
      <c r="G559" s="65"/>
      <c r="J559" s="72"/>
    </row>
    <row r="560" spans="3:10" s="67" customFormat="1" ht="18" customHeight="1" x14ac:dyDescent="0.3">
      <c r="C560" s="73"/>
      <c r="D560" s="73"/>
      <c r="E560" s="73"/>
      <c r="F560" s="65"/>
      <c r="G560" s="65"/>
      <c r="J560" s="72"/>
    </row>
    <row r="561" spans="3:10" s="67" customFormat="1" ht="18" customHeight="1" x14ac:dyDescent="0.3">
      <c r="C561" s="73"/>
      <c r="D561" s="73"/>
      <c r="E561" s="73"/>
      <c r="F561" s="65"/>
      <c r="G561" s="65"/>
      <c r="J561" s="72"/>
    </row>
    <row r="562" spans="3:10" s="67" customFormat="1" ht="18" customHeight="1" x14ac:dyDescent="0.3">
      <c r="C562" s="73"/>
      <c r="D562" s="73"/>
      <c r="E562" s="73"/>
      <c r="F562" s="65"/>
      <c r="G562" s="65"/>
      <c r="J562" s="72"/>
    </row>
    <row r="563" spans="3:10" s="67" customFormat="1" ht="18" customHeight="1" x14ac:dyDescent="0.3">
      <c r="C563" s="73"/>
      <c r="D563" s="73"/>
      <c r="E563" s="73"/>
      <c r="F563" s="65"/>
      <c r="G563" s="65"/>
      <c r="J563" s="72"/>
    </row>
    <row r="564" spans="3:10" s="67" customFormat="1" ht="18" customHeight="1" x14ac:dyDescent="0.3">
      <c r="C564" s="73"/>
      <c r="D564" s="73"/>
      <c r="E564" s="73"/>
      <c r="F564" s="65"/>
      <c r="G564" s="65"/>
      <c r="J564" s="72"/>
    </row>
    <row r="565" spans="3:10" s="67" customFormat="1" ht="18" customHeight="1" x14ac:dyDescent="0.3">
      <c r="C565" s="73"/>
      <c r="D565" s="73"/>
      <c r="E565" s="73"/>
      <c r="F565" s="65"/>
      <c r="G565" s="65"/>
      <c r="J565" s="72"/>
    </row>
    <row r="566" spans="3:10" s="67" customFormat="1" ht="18" customHeight="1" x14ac:dyDescent="0.3">
      <c r="C566" s="73"/>
      <c r="D566" s="73"/>
      <c r="E566" s="73"/>
      <c r="F566" s="65"/>
      <c r="G566" s="65"/>
      <c r="J566" s="72"/>
    </row>
    <row r="567" spans="3:10" s="67" customFormat="1" ht="18" customHeight="1" x14ac:dyDescent="0.3">
      <c r="C567" s="73"/>
      <c r="D567" s="73"/>
      <c r="E567" s="73"/>
      <c r="F567" s="65"/>
      <c r="G567" s="65"/>
      <c r="J567" s="72"/>
    </row>
    <row r="568" spans="3:10" s="67" customFormat="1" ht="18" customHeight="1" x14ac:dyDescent="0.3">
      <c r="C568" s="73"/>
      <c r="D568" s="73"/>
      <c r="E568" s="73"/>
      <c r="F568" s="65"/>
      <c r="G568" s="65"/>
      <c r="J568" s="72"/>
    </row>
    <row r="569" spans="3:10" s="67" customFormat="1" ht="18" customHeight="1" x14ac:dyDescent="0.3">
      <c r="C569" s="73"/>
      <c r="D569" s="73"/>
      <c r="E569" s="73"/>
      <c r="F569" s="65"/>
      <c r="G569" s="65"/>
      <c r="J569" s="72"/>
    </row>
    <row r="570" spans="3:10" s="67" customFormat="1" ht="18" customHeight="1" x14ac:dyDescent="0.3">
      <c r="C570" s="73"/>
      <c r="D570" s="73"/>
      <c r="E570" s="73"/>
      <c r="F570" s="65"/>
      <c r="G570" s="65"/>
      <c r="J570" s="72"/>
    </row>
    <row r="571" spans="3:10" s="67" customFormat="1" ht="18" customHeight="1" x14ac:dyDescent="0.3">
      <c r="C571" s="73"/>
      <c r="D571" s="73"/>
      <c r="E571" s="73"/>
      <c r="F571" s="65"/>
      <c r="G571" s="65"/>
      <c r="J571" s="72"/>
    </row>
    <row r="572" spans="3:10" s="67" customFormat="1" ht="18" customHeight="1" x14ac:dyDescent="0.3">
      <c r="C572" s="73"/>
      <c r="D572" s="73"/>
      <c r="E572" s="73"/>
      <c r="F572" s="65"/>
      <c r="G572" s="65"/>
      <c r="J572" s="72"/>
    </row>
    <row r="573" spans="3:10" s="67" customFormat="1" ht="18" customHeight="1" x14ac:dyDescent="0.3">
      <c r="C573" s="73"/>
      <c r="D573" s="73"/>
      <c r="E573" s="73"/>
      <c r="F573" s="65"/>
      <c r="G573" s="65"/>
      <c r="J573" s="72"/>
    </row>
    <row r="574" spans="3:10" s="67" customFormat="1" ht="18" customHeight="1" x14ac:dyDescent="0.3">
      <c r="C574" s="73"/>
      <c r="D574" s="73"/>
      <c r="E574" s="73"/>
      <c r="F574" s="65"/>
      <c r="G574" s="65"/>
      <c r="J574" s="72"/>
    </row>
    <row r="575" spans="3:10" s="67" customFormat="1" ht="18" customHeight="1" x14ac:dyDescent="0.3">
      <c r="C575" s="73"/>
      <c r="D575" s="73"/>
      <c r="E575" s="73"/>
      <c r="F575" s="65"/>
      <c r="G575" s="65"/>
      <c r="J575" s="72"/>
    </row>
    <row r="576" spans="3:10" s="67" customFormat="1" ht="18" customHeight="1" x14ac:dyDescent="0.3">
      <c r="C576" s="73"/>
      <c r="D576" s="73"/>
      <c r="E576" s="73"/>
      <c r="F576" s="65"/>
      <c r="G576" s="65"/>
      <c r="J576" s="72"/>
    </row>
    <row r="577" spans="3:10" s="67" customFormat="1" ht="18" customHeight="1" x14ac:dyDescent="0.3">
      <c r="C577" s="73"/>
      <c r="D577" s="73"/>
      <c r="E577" s="73"/>
      <c r="F577" s="65"/>
      <c r="G577" s="65"/>
      <c r="J577" s="72"/>
    </row>
    <row r="578" spans="3:10" s="67" customFormat="1" ht="18" customHeight="1" x14ac:dyDescent="0.3">
      <c r="C578" s="73"/>
      <c r="D578" s="73"/>
      <c r="E578" s="73"/>
      <c r="F578" s="65"/>
      <c r="G578" s="65"/>
      <c r="J578" s="72"/>
    </row>
    <row r="579" spans="3:10" s="67" customFormat="1" ht="18" customHeight="1" x14ac:dyDescent="0.3">
      <c r="C579" s="73"/>
      <c r="D579" s="73"/>
      <c r="E579" s="73"/>
      <c r="F579" s="65"/>
      <c r="G579" s="65"/>
      <c r="J579" s="72"/>
    </row>
    <row r="580" spans="3:10" s="67" customFormat="1" ht="18" customHeight="1" x14ac:dyDescent="0.3">
      <c r="C580" s="73"/>
      <c r="D580" s="73"/>
      <c r="E580" s="73"/>
      <c r="F580" s="65"/>
      <c r="G580" s="65"/>
      <c r="J580" s="72"/>
    </row>
    <row r="581" spans="3:10" s="67" customFormat="1" ht="18" customHeight="1" x14ac:dyDescent="0.3">
      <c r="C581" s="73"/>
      <c r="D581" s="73"/>
      <c r="E581" s="73"/>
      <c r="F581" s="65"/>
      <c r="G581" s="65"/>
      <c r="J581" s="72"/>
    </row>
    <row r="582" spans="3:10" s="67" customFormat="1" ht="18" customHeight="1" x14ac:dyDescent="0.3">
      <c r="C582" s="73"/>
      <c r="D582" s="73"/>
      <c r="E582" s="73"/>
      <c r="F582" s="65"/>
      <c r="G582" s="65"/>
      <c r="J582" s="72"/>
    </row>
    <row r="583" spans="3:10" s="67" customFormat="1" ht="18" customHeight="1" x14ac:dyDescent="0.3">
      <c r="C583" s="73"/>
      <c r="D583" s="73"/>
      <c r="E583" s="73"/>
      <c r="F583" s="65"/>
      <c r="G583" s="65"/>
      <c r="J583" s="72"/>
    </row>
    <row r="584" spans="3:10" s="67" customFormat="1" ht="18" customHeight="1" x14ac:dyDescent="0.3">
      <c r="C584" s="73"/>
      <c r="D584" s="73"/>
      <c r="E584" s="73"/>
      <c r="F584" s="65"/>
      <c r="G584" s="65"/>
      <c r="J584" s="72"/>
    </row>
    <row r="585" spans="3:10" s="67" customFormat="1" ht="18" customHeight="1" x14ac:dyDescent="0.3">
      <c r="C585" s="73"/>
      <c r="D585" s="73"/>
      <c r="E585" s="73"/>
      <c r="F585" s="65"/>
      <c r="G585" s="65"/>
      <c r="J585" s="72"/>
    </row>
    <row r="586" spans="3:10" s="67" customFormat="1" ht="18" customHeight="1" x14ac:dyDescent="0.3">
      <c r="C586" s="73"/>
      <c r="D586" s="73"/>
      <c r="E586" s="73"/>
      <c r="F586" s="65"/>
      <c r="G586" s="65"/>
      <c r="J586" s="72"/>
    </row>
    <row r="587" spans="3:10" s="67" customFormat="1" ht="18" customHeight="1" x14ac:dyDescent="0.3">
      <c r="C587" s="73"/>
      <c r="D587" s="73"/>
      <c r="E587" s="73"/>
      <c r="F587" s="65"/>
      <c r="G587" s="65"/>
      <c r="J587" s="72"/>
    </row>
    <row r="588" spans="3:10" s="67" customFormat="1" ht="18" customHeight="1" x14ac:dyDescent="0.3">
      <c r="C588" s="73"/>
      <c r="D588" s="73"/>
      <c r="E588" s="73"/>
      <c r="F588" s="65"/>
      <c r="G588" s="65"/>
      <c r="J588" s="72"/>
    </row>
    <row r="589" spans="3:10" s="67" customFormat="1" ht="18" customHeight="1" x14ac:dyDescent="0.3">
      <c r="C589" s="73"/>
      <c r="D589" s="73"/>
      <c r="E589" s="73"/>
      <c r="F589" s="65"/>
      <c r="G589" s="65"/>
      <c r="J589" s="72"/>
    </row>
    <row r="590" spans="3:10" s="67" customFormat="1" ht="18" customHeight="1" x14ac:dyDescent="0.3">
      <c r="C590" s="73"/>
      <c r="D590" s="73"/>
      <c r="E590" s="73"/>
      <c r="F590" s="65"/>
      <c r="G590" s="65"/>
      <c r="J590" s="72"/>
    </row>
    <row r="591" spans="3:10" s="67" customFormat="1" ht="18" customHeight="1" x14ac:dyDescent="0.3">
      <c r="C591" s="73"/>
      <c r="D591" s="73"/>
      <c r="E591" s="73"/>
      <c r="F591" s="65"/>
      <c r="G591" s="65"/>
      <c r="J591" s="72"/>
    </row>
    <row r="592" spans="3:10" s="67" customFormat="1" ht="18" customHeight="1" x14ac:dyDescent="0.3">
      <c r="C592" s="73"/>
      <c r="D592" s="73"/>
      <c r="E592" s="73"/>
      <c r="F592" s="65"/>
      <c r="G592" s="65"/>
      <c r="J592" s="72"/>
    </row>
    <row r="593" spans="3:10" s="67" customFormat="1" ht="18" customHeight="1" x14ac:dyDescent="0.3">
      <c r="C593" s="73"/>
      <c r="D593" s="73"/>
      <c r="E593" s="73"/>
      <c r="F593" s="65"/>
      <c r="G593" s="65"/>
      <c r="J593" s="72"/>
    </row>
    <row r="594" spans="3:10" s="67" customFormat="1" ht="18" customHeight="1" x14ac:dyDescent="0.3">
      <c r="C594" s="73"/>
      <c r="D594" s="73"/>
      <c r="E594" s="73"/>
      <c r="F594" s="65"/>
      <c r="G594" s="65"/>
      <c r="J594" s="72"/>
    </row>
    <row r="595" spans="3:10" s="67" customFormat="1" ht="18" customHeight="1" x14ac:dyDescent="0.3">
      <c r="C595" s="73"/>
      <c r="D595" s="73"/>
      <c r="E595" s="73"/>
      <c r="F595" s="65"/>
      <c r="G595" s="65"/>
      <c r="J595" s="72"/>
    </row>
    <row r="596" spans="3:10" s="67" customFormat="1" ht="18" customHeight="1" x14ac:dyDescent="0.3">
      <c r="C596" s="73"/>
      <c r="D596" s="73"/>
      <c r="E596" s="73"/>
      <c r="F596" s="65"/>
      <c r="G596" s="65"/>
      <c r="J596" s="72"/>
    </row>
    <row r="597" spans="3:10" s="67" customFormat="1" ht="18" customHeight="1" x14ac:dyDescent="0.3">
      <c r="C597" s="73"/>
      <c r="D597" s="73"/>
      <c r="E597" s="73"/>
      <c r="F597" s="65"/>
      <c r="G597" s="65"/>
      <c r="J597" s="72"/>
    </row>
    <row r="598" spans="3:10" s="67" customFormat="1" ht="18" customHeight="1" x14ac:dyDescent="0.3">
      <c r="C598" s="73"/>
      <c r="D598" s="73"/>
      <c r="E598" s="73"/>
      <c r="F598" s="65"/>
      <c r="G598" s="65"/>
      <c r="J598" s="72"/>
    </row>
    <row r="599" spans="3:10" s="67" customFormat="1" ht="18" customHeight="1" x14ac:dyDescent="0.3">
      <c r="C599" s="73"/>
      <c r="D599" s="73"/>
      <c r="E599" s="73"/>
      <c r="F599" s="65"/>
      <c r="G599" s="65"/>
      <c r="J599" s="72"/>
    </row>
    <row r="600" spans="3:10" s="67" customFormat="1" ht="18" customHeight="1" x14ac:dyDescent="0.3">
      <c r="C600" s="73"/>
      <c r="D600" s="73"/>
      <c r="E600" s="73"/>
      <c r="F600" s="65"/>
      <c r="G600" s="65"/>
      <c r="J600" s="72"/>
    </row>
    <row r="601" spans="3:10" s="67" customFormat="1" ht="18" customHeight="1" x14ac:dyDescent="0.3">
      <c r="C601" s="73"/>
      <c r="D601" s="73"/>
      <c r="E601" s="73"/>
      <c r="F601" s="65"/>
      <c r="G601" s="65"/>
      <c r="J601" s="72"/>
    </row>
    <row r="602" spans="3:10" s="67" customFormat="1" ht="18" customHeight="1" x14ac:dyDescent="0.3">
      <c r="C602" s="73"/>
      <c r="D602" s="73"/>
      <c r="E602" s="73"/>
      <c r="F602" s="65"/>
      <c r="G602" s="65"/>
      <c r="J602" s="72"/>
    </row>
    <row r="603" spans="3:10" s="67" customFormat="1" ht="18" customHeight="1" x14ac:dyDescent="0.3">
      <c r="C603" s="73"/>
      <c r="D603" s="73"/>
      <c r="E603" s="73"/>
      <c r="F603" s="65"/>
      <c r="G603" s="65"/>
      <c r="J603" s="72"/>
    </row>
    <row r="604" spans="3:10" s="67" customFormat="1" ht="18" customHeight="1" x14ac:dyDescent="0.3">
      <c r="C604" s="73"/>
      <c r="D604" s="73"/>
      <c r="E604" s="73"/>
      <c r="F604" s="65"/>
      <c r="G604" s="65"/>
      <c r="J604" s="72"/>
    </row>
    <row r="605" spans="3:10" s="67" customFormat="1" ht="18" customHeight="1" x14ac:dyDescent="0.3">
      <c r="C605" s="73"/>
      <c r="D605" s="73"/>
      <c r="E605" s="73"/>
      <c r="F605" s="65"/>
      <c r="G605" s="65"/>
      <c r="J605" s="72"/>
    </row>
    <row r="606" spans="3:10" s="67" customFormat="1" ht="18" customHeight="1" x14ac:dyDescent="0.3">
      <c r="C606" s="73"/>
      <c r="D606" s="73"/>
      <c r="E606" s="73"/>
      <c r="F606" s="65"/>
      <c r="G606" s="65"/>
      <c r="J606" s="72"/>
    </row>
    <row r="607" spans="3:10" s="67" customFormat="1" ht="18" customHeight="1" x14ac:dyDescent="0.3">
      <c r="C607" s="73"/>
      <c r="D607" s="73"/>
      <c r="E607" s="73"/>
      <c r="F607" s="65"/>
      <c r="G607" s="65"/>
      <c r="J607" s="72"/>
    </row>
    <row r="608" spans="3:10" s="67" customFormat="1" ht="18" customHeight="1" x14ac:dyDescent="0.3">
      <c r="C608" s="73"/>
      <c r="D608" s="73"/>
      <c r="E608" s="73"/>
      <c r="F608" s="65"/>
      <c r="G608" s="65"/>
      <c r="J608" s="72"/>
    </row>
    <row r="609" spans="3:10" s="67" customFormat="1" ht="18" customHeight="1" x14ac:dyDescent="0.3">
      <c r="C609" s="73"/>
      <c r="D609" s="73"/>
      <c r="E609" s="73"/>
      <c r="F609" s="65"/>
      <c r="G609" s="65"/>
      <c r="J609" s="72"/>
    </row>
    <row r="610" spans="3:10" s="67" customFormat="1" ht="18" customHeight="1" x14ac:dyDescent="0.3">
      <c r="C610" s="73"/>
      <c r="D610" s="73"/>
      <c r="E610" s="73"/>
      <c r="F610" s="65"/>
      <c r="G610" s="65"/>
      <c r="J610" s="72"/>
    </row>
    <row r="611" spans="3:10" s="67" customFormat="1" ht="18" customHeight="1" x14ac:dyDescent="0.3">
      <c r="C611" s="73"/>
      <c r="D611" s="73"/>
      <c r="E611" s="73"/>
      <c r="F611" s="65"/>
      <c r="G611" s="65"/>
      <c r="J611" s="72"/>
    </row>
    <row r="612" spans="3:10" s="67" customFormat="1" ht="18" customHeight="1" x14ac:dyDescent="0.3">
      <c r="C612" s="73"/>
      <c r="D612" s="73"/>
      <c r="E612" s="73"/>
      <c r="F612" s="65"/>
      <c r="G612" s="65"/>
      <c r="J612" s="72"/>
    </row>
    <row r="613" spans="3:10" s="67" customFormat="1" ht="18" customHeight="1" x14ac:dyDescent="0.3">
      <c r="C613" s="73"/>
      <c r="D613" s="73"/>
      <c r="E613" s="73"/>
      <c r="F613" s="65"/>
      <c r="G613" s="65"/>
      <c r="J613" s="72"/>
    </row>
    <row r="614" spans="3:10" s="67" customFormat="1" ht="18" customHeight="1" x14ac:dyDescent="0.3">
      <c r="C614" s="73"/>
      <c r="D614" s="73"/>
      <c r="E614" s="73"/>
      <c r="F614" s="65"/>
      <c r="G614" s="65"/>
      <c r="J614" s="72"/>
    </row>
    <row r="615" spans="3:10" s="67" customFormat="1" ht="18" customHeight="1" x14ac:dyDescent="0.3">
      <c r="C615" s="73"/>
      <c r="D615" s="73"/>
      <c r="E615" s="73"/>
      <c r="F615" s="65"/>
      <c r="G615" s="65"/>
      <c r="J615" s="72"/>
    </row>
    <row r="616" spans="3:10" s="67" customFormat="1" ht="18" customHeight="1" x14ac:dyDescent="0.3">
      <c r="C616" s="73"/>
      <c r="D616" s="73"/>
      <c r="E616" s="73"/>
      <c r="F616" s="65"/>
      <c r="G616" s="65"/>
      <c r="J616" s="72"/>
    </row>
    <row r="617" spans="3:10" s="67" customFormat="1" ht="18" customHeight="1" x14ac:dyDescent="0.3">
      <c r="C617" s="73"/>
      <c r="D617" s="73"/>
      <c r="E617" s="73"/>
      <c r="F617" s="65"/>
      <c r="G617" s="65"/>
      <c r="J617" s="72"/>
    </row>
    <row r="618" spans="3:10" s="67" customFormat="1" ht="18" customHeight="1" x14ac:dyDescent="0.3">
      <c r="C618" s="73"/>
      <c r="D618" s="73"/>
      <c r="E618" s="73"/>
      <c r="F618" s="65"/>
      <c r="G618" s="65"/>
      <c r="J618" s="72"/>
    </row>
    <row r="619" spans="3:10" s="67" customFormat="1" ht="18" customHeight="1" x14ac:dyDescent="0.3">
      <c r="C619" s="73"/>
      <c r="D619" s="73"/>
      <c r="E619" s="73"/>
      <c r="F619" s="65"/>
      <c r="G619" s="65"/>
      <c r="J619" s="72"/>
    </row>
    <row r="620" spans="3:10" s="67" customFormat="1" ht="18" customHeight="1" x14ac:dyDescent="0.3">
      <c r="C620" s="73"/>
      <c r="D620" s="73"/>
      <c r="E620" s="73"/>
      <c r="F620" s="65"/>
      <c r="G620" s="65"/>
      <c r="J620" s="72"/>
    </row>
    <row r="621" spans="3:10" s="67" customFormat="1" ht="18" customHeight="1" x14ac:dyDescent="0.3">
      <c r="C621" s="73"/>
      <c r="D621" s="73"/>
      <c r="E621" s="73"/>
      <c r="F621" s="65"/>
      <c r="G621" s="65"/>
      <c r="J621" s="72"/>
    </row>
    <row r="622" spans="3:10" s="67" customFormat="1" ht="18" customHeight="1" x14ac:dyDescent="0.3">
      <c r="C622" s="73"/>
      <c r="D622" s="73"/>
      <c r="E622" s="73"/>
      <c r="F622" s="65"/>
      <c r="G622" s="65"/>
      <c r="J622" s="72"/>
    </row>
    <row r="623" spans="3:10" s="67" customFormat="1" ht="18" customHeight="1" x14ac:dyDescent="0.3">
      <c r="C623" s="73"/>
      <c r="D623" s="73"/>
      <c r="E623" s="73"/>
      <c r="F623" s="65"/>
      <c r="G623" s="65"/>
      <c r="J623" s="72"/>
    </row>
    <row r="624" spans="3:10" s="67" customFormat="1" ht="18" customHeight="1" x14ac:dyDescent="0.3">
      <c r="C624" s="73"/>
      <c r="D624" s="73"/>
      <c r="E624" s="73"/>
      <c r="F624" s="65"/>
      <c r="G624" s="65"/>
      <c r="J624" s="72"/>
    </row>
    <row r="625" spans="3:10" s="67" customFormat="1" ht="18" customHeight="1" x14ac:dyDescent="0.3">
      <c r="C625" s="73"/>
      <c r="D625" s="73"/>
      <c r="E625" s="73"/>
      <c r="F625" s="65"/>
      <c r="G625" s="65"/>
      <c r="J625" s="72"/>
    </row>
    <row r="626" spans="3:10" s="67" customFormat="1" ht="18" customHeight="1" x14ac:dyDescent="0.3">
      <c r="C626" s="73"/>
      <c r="D626" s="73"/>
      <c r="E626" s="73"/>
      <c r="F626" s="65"/>
      <c r="G626" s="65"/>
      <c r="J626" s="72"/>
    </row>
    <row r="627" spans="3:10" s="67" customFormat="1" ht="18" customHeight="1" x14ac:dyDescent="0.3">
      <c r="C627" s="73"/>
      <c r="D627" s="73"/>
      <c r="E627" s="73"/>
      <c r="F627" s="65"/>
      <c r="G627" s="65"/>
      <c r="J627" s="72"/>
    </row>
    <row r="628" spans="3:10" s="67" customFormat="1" ht="18" customHeight="1" x14ac:dyDescent="0.3">
      <c r="C628" s="73"/>
      <c r="D628" s="73"/>
      <c r="E628" s="73"/>
      <c r="F628" s="65"/>
      <c r="G628" s="65"/>
      <c r="J628" s="72"/>
    </row>
    <row r="629" spans="3:10" s="67" customFormat="1" ht="18" customHeight="1" x14ac:dyDescent="0.3">
      <c r="C629" s="73"/>
      <c r="D629" s="73"/>
      <c r="E629" s="73"/>
      <c r="F629" s="65"/>
      <c r="G629" s="65"/>
      <c r="J629" s="72"/>
    </row>
    <row r="630" spans="3:10" s="67" customFormat="1" ht="18" customHeight="1" x14ac:dyDescent="0.3">
      <c r="C630" s="73"/>
      <c r="D630" s="73"/>
      <c r="E630" s="73"/>
      <c r="F630" s="65"/>
      <c r="G630" s="65"/>
      <c r="J630" s="72"/>
    </row>
    <row r="631" spans="3:10" s="67" customFormat="1" ht="18" customHeight="1" x14ac:dyDescent="0.3">
      <c r="C631" s="73"/>
      <c r="D631" s="73"/>
      <c r="E631" s="73"/>
      <c r="F631" s="65"/>
      <c r="G631" s="65"/>
      <c r="J631" s="72"/>
    </row>
    <row r="632" spans="3:10" s="67" customFormat="1" ht="18" customHeight="1" x14ac:dyDescent="0.3">
      <c r="C632" s="73"/>
      <c r="D632" s="73"/>
      <c r="E632" s="73"/>
      <c r="F632" s="65"/>
      <c r="G632" s="65"/>
      <c r="J632" s="72"/>
    </row>
    <row r="633" spans="3:10" s="67" customFormat="1" ht="18" customHeight="1" x14ac:dyDescent="0.3">
      <c r="C633" s="73"/>
      <c r="D633" s="73"/>
      <c r="E633" s="73"/>
      <c r="F633" s="65"/>
      <c r="G633" s="65"/>
      <c r="J633" s="72"/>
    </row>
    <row r="634" spans="3:10" s="67" customFormat="1" ht="18" customHeight="1" x14ac:dyDescent="0.3">
      <c r="C634" s="73"/>
      <c r="D634" s="73"/>
      <c r="E634" s="73"/>
      <c r="F634" s="65"/>
      <c r="G634" s="65"/>
      <c r="J634" s="72"/>
    </row>
    <row r="635" spans="3:10" s="67" customFormat="1" ht="18" customHeight="1" x14ac:dyDescent="0.3">
      <c r="C635" s="73"/>
      <c r="D635" s="73"/>
      <c r="E635" s="73"/>
      <c r="F635" s="65"/>
      <c r="G635" s="65"/>
      <c r="J635" s="72"/>
    </row>
    <row r="636" spans="3:10" s="67" customFormat="1" ht="18" customHeight="1" x14ac:dyDescent="0.3">
      <c r="C636" s="73"/>
      <c r="D636" s="73"/>
      <c r="E636" s="73"/>
      <c r="F636" s="65"/>
      <c r="G636" s="65"/>
      <c r="J636" s="72"/>
    </row>
    <row r="637" spans="3:10" s="67" customFormat="1" ht="18" customHeight="1" x14ac:dyDescent="0.3">
      <c r="C637" s="73"/>
      <c r="D637" s="73"/>
      <c r="E637" s="73"/>
      <c r="F637" s="65"/>
      <c r="G637" s="65"/>
      <c r="J637" s="72"/>
    </row>
    <row r="638" spans="3:10" s="67" customFormat="1" ht="18" customHeight="1" x14ac:dyDescent="0.3">
      <c r="C638" s="73"/>
      <c r="D638" s="73"/>
      <c r="E638" s="73"/>
      <c r="F638" s="65"/>
      <c r="G638" s="65"/>
      <c r="J638" s="72"/>
    </row>
    <row r="639" spans="3:10" s="67" customFormat="1" ht="18" customHeight="1" x14ac:dyDescent="0.3">
      <c r="C639" s="73"/>
      <c r="D639" s="73"/>
      <c r="E639" s="73"/>
      <c r="F639" s="65"/>
      <c r="G639" s="65"/>
      <c r="J639" s="72"/>
    </row>
    <row r="640" spans="3:10" s="67" customFormat="1" ht="18" customHeight="1" x14ac:dyDescent="0.3">
      <c r="C640" s="73"/>
      <c r="D640" s="73"/>
      <c r="E640" s="73"/>
      <c r="F640" s="65"/>
      <c r="G640" s="65"/>
      <c r="J640" s="72"/>
    </row>
    <row r="641" spans="3:10" s="67" customFormat="1" ht="18" customHeight="1" x14ac:dyDescent="0.3">
      <c r="C641" s="73"/>
      <c r="D641" s="73"/>
      <c r="E641" s="73"/>
      <c r="F641" s="65"/>
      <c r="G641" s="65"/>
      <c r="J641" s="72"/>
    </row>
    <row r="642" spans="3:10" s="67" customFormat="1" ht="18" customHeight="1" x14ac:dyDescent="0.3">
      <c r="C642" s="73"/>
      <c r="D642" s="73"/>
      <c r="E642" s="73"/>
      <c r="F642" s="65"/>
      <c r="G642" s="65"/>
      <c r="J642" s="72"/>
    </row>
    <row r="643" spans="3:10" s="67" customFormat="1" ht="18" customHeight="1" x14ac:dyDescent="0.3">
      <c r="C643" s="73"/>
      <c r="D643" s="73"/>
      <c r="E643" s="73"/>
      <c r="F643" s="65"/>
      <c r="G643" s="65"/>
      <c r="J643" s="72"/>
    </row>
    <row r="644" spans="3:10" s="67" customFormat="1" ht="18" customHeight="1" x14ac:dyDescent="0.3">
      <c r="C644" s="73"/>
      <c r="D644" s="73"/>
      <c r="E644" s="73"/>
      <c r="F644" s="65"/>
      <c r="G644" s="65"/>
      <c r="J644" s="72"/>
    </row>
    <row r="645" spans="3:10" s="67" customFormat="1" ht="18" customHeight="1" x14ac:dyDescent="0.3">
      <c r="C645" s="73"/>
      <c r="D645" s="73"/>
      <c r="E645" s="73"/>
      <c r="F645" s="65"/>
      <c r="G645" s="65"/>
      <c r="J645" s="72"/>
    </row>
    <row r="646" spans="3:10" s="67" customFormat="1" ht="18" customHeight="1" x14ac:dyDescent="0.3">
      <c r="C646" s="73"/>
      <c r="D646" s="73"/>
      <c r="E646" s="73"/>
      <c r="F646" s="65"/>
      <c r="G646" s="65"/>
      <c r="J646" s="72"/>
    </row>
    <row r="647" spans="3:10" s="67" customFormat="1" ht="18" customHeight="1" x14ac:dyDescent="0.3">
      <c r="C647" s="73"/>
      <c r="D647" s="73"/>
      <c r="E647" s="73"/>
      <c r="F647" s="65"/>
      <c r="G647" s="65"/>
      <c r="J647" s="72"/>
    </row>
    <row r="648" spans="3:10" s="67" customFormat="1" ht="18" customHeight="1" x14ac:dyDescent="0.3">
      <c r="C648" s="73"/>
      <c r="D648" s="73"/>
      <c r="E648" s="73"/>
      <c r="F648" s="65"/>
      <c r="G648" s="65"/>
      <c r="J648" s="72"/>
    </row>
    <row r="649" spans="3:10" s="67" customFormat="1" ht="18" customHeight="1" x14ac:dyDescent="0.3">
      <c r="C649" s="73"/>
      <c r="D649" s="73"/>
      <c r="E649" s="73"/>
      <c r="F649" s="65"/>
      <c r="G649" s="65"/>
      <c r="J649" s="72"/>
    </row>
    <row r="650" spans="3:10" s="67" customFormat="1" ht="18" customHeight="1" x14ac:dyDescent="0.3">
      <c r="C650" s="73"/>
      <c r="D650" s="73"/>
      <c r="E650" s="73"/>
      <c r="F650" s="65"/>
      <c r="G650" s="65"/>
      <c r="J650" s="72"/>
    </row>
    <row r="651" spans="3:10" s="67" customFormat="1" ht="18" customHeight="1" x14ac:dyDescent="0.3">
      <c r="C651" s="73"/>
      <c r="D651" s="73"/>
      <c r="E651" s="73"/>
      <c r="F651" s="65"/>
      <c r="G651" s="65"/>
      <c r="J651" s="72"/>
    </row>
    <row r="652" spans="3:10" s="67" customFormat="1" ht="18" customHeight="1" x14ac:dyDescent="0.3">
      <c r="C652" s="73"/>
      <c r="D652" s="73"/>
      <c r="E652" s="73"/>
      <c r="F652" s="65"/>
      <c r="G652" s="65"/>
      <c r="J652" s="72"/>
    </row>
    <row r="653" spans="3:10" s="67" customFormat="1" ht="18" customHeight="1" x14ac:dyDescent="0.3">
      <c r="C653" s="73"/>
      <c r="D653" s="73"/>
      <c r="E653" s="73"/>
      <c r="F653" s="65"/>
      <c r="G653" s="65"/>
      <c r="J653" s="72"/>
    </row>
    <row r="654" spans="3:10" s="67" customFormat="1" ht="18" customHeight="1" x14ac:dyDescent="0.3">
      <c r="C654" s="73"/>
      <c r="D654" s="73"/>
      <c r="E654" s="73"/>
      <c r="F654" s="65"/>
      <c r="G654" s="65"/>
      <c r="J654" s="72"/>
    </row>
    <row r="655" spans="3:10" s="67" customFormat="1" ht="18" customHeight="1" x14ac:dyDescent="0.3">
      <c r="C655" s="73"/>
      <c r="D655" s="73"/>
      <c r="E655" s="73"/>
      <c r="F655" s="65"/>
      <c r="G655" s="65"/>
      <c r="J655" s="72"/>
    </row>
    <row r="656" spans="3:10" s="67" customFormat="1" ht="18" customHeight="1" x14ac:dyDescent="0.3">
      <c r="C656" s="73"/>
      <c r="D656" s="73"/>
      <c r="E656" s="73"/>
      <c r="F656" s="65"/>
      <c r="G656" s="65"/>
      <c r="J656" s="72"/>
    </row>
    <row r="657" spans="3:10" s="67" customFormat="1" ht="18" customHeight="1" x14ac:dyDescent="0.3">
      <c r="C657" s="73"/>
      <c r="D657" s="73"/>
      <c r="E657" s="73"/>
      <c r="F657" s="65"/>
      <c r="G657" s="65"/>
      <c r="J657" s="72"/>
    </row>
    <row r="658" spans="3:10" s="67" customFormat="1" ht="18" customHeight="1" x14ac:dyDescent="0.3">
      <c r="C658" s="73"/>
      <c r="D658" s="73"/>
      <c r="E658" s="73"/>
      <c r="F658" s="65"/>
      <c r="G658" s="65"/>
      <c r="J658" s="72"/>
    </row>
    <row r="659" spans="3:10" s="67" customFormat="1" ht="18" customHeight="1" x14ac:dyDescent="0.3">
      <c r="C659" s="73"/>
      <c r="D659" s="73"/>
      <c r="E659" s="73"/>
      <c r="F659" s="65"/>
      <c r="G659" s="65"/>
      <c r="J659" s="72"/>
    </row>
    <row r="660" spans="3:10" s="67" customFormat="1" ht="18" customHeight="1" x14ac:dyDescent="0.3">
      <c r="C660" s="73"/>
      <c r="D660" s="73"/>
      <c r="E660" s="73"/>
      <c r="F660" s="65"/>
      <c r="G660" s="65"/>
      <c r="J660" s="72"/>
    </row>
    <row r="661" spans="3:10" s="67" customFormat="1" ht="18" customHeight="1" x14ac:dyDescent="0.3">
      <c r="C661" s="73"/>
      <c r="D661" s="73"/>
      <c r="E661" s="73"/>
      <c r="F661" s="65"/>
      <c r="G661" s="65"/>
      <c r="J661" s="72"/>
    </row>
    <row r="662" spans="3:10" s="67" customFormat="1" ht="18" customHeight="1" x14ac:dyDescent="0.3">
      <c r="C662" s="73"/>
      <c r="D662" s="73"/>
      <c r="E662" s="73"/>
      <c r="F662" s="65"/>
      <c r="G662" s="65"/>
      <c r="J662" s="72"/>
    </row>
    <row r="663" spans="3:10" s="67" customFormat="1" ht="18" customHeight="1" x14ac:dyDescent="0.3">
      <c r="C663" s="73"/>
      <c r="D663" s="73"/>
      <c r="E663" s="73"/>
      <c r="F663" s="65"/>
      <c r="G663" s="65"/>
      <c r="J663" s="72"/>
    </row>
    <row r="664" spans="3:10" s="67" customFormat="1" ht="18" customHeight="1" x14ac:dyDescent="0.3">
      <c r="C664" s="73"/>
      <c r="D664" s="73"/>
      <c r="E664" s="73"/>
      <c r="F664" s="65"/>
      <c r="G664" s="65"/>
      <c r="J664" s="72"/>
    </row>
    <row r="665" spans="3:10" s="67" customFormat="1" ht="18" customHeight="1" x14ac:dyDescent="0.3">
      <c r="C665" s="73"/>
      <c r="D665" s="73"/>
      <c r="E665" s="73"/>
      <c r="F665" s="65"/>
      <c r="G665" s="65"/>
      <c r="J665" s="72"/>
    </row>
    <row r="666" spans="3:10" s="67" customFormat="1" ht="18" customHeight="1" x14ac:dyDescent="0.3">
      <c r="C666" s="73"/>
      <c r="D666" s="73"/>
      <c r="E666" s="73"/>
      <c r="F666" s="65"/>
      <c r="G666" s="65"/>
      <c r="J666" s="72"/>
    </row>
    <row r="667" spans="3:10" s="67" customFormat="1" ht="18" customHeight="1" x14ac:dyDescent="0.3">
      <c r="C667" s="73"/>
      <c r="D667" s="73"/>
      <c r="E667" s="73"/>
      <c r="F667" s="65"/>
      <c r="G667" s="65"/>
      <c r="J667" s="72"/>
    </row>
    <row r="668" spans="3:10" s="67" customFormat="1" ht="18" customHeight="1" x14ac:dyDescent="0.3">
      <c r="C668" s="73"/>
      <c r="D668" s="73"/>
      <c r="E668" s="73"/>
      <c r="F668" s="65"/>
      <c r="G668" s="65"/>
      <c r="J668" s="72"/>
    </row>
    <row r="669" spans="3:10" s="67" customFormat="1" ht="18" customHeight="1" x14ac:dyDescent="0.3">
      <c r="C669" s="73"/>
      <c r="D669" s="73"/>
      <c r="E669" s="73"/>
      <c r="F669" s="65"/>
      <c r="G669" s="65"/>
      <c r="J669" s="72"/>
    </row>
    <row r="670" spans="3:10" s="67" customFormat="1" ht="18" customHeight="1" x14ac:dyDescent="0.3">
      <c r="C670" s="73"/>
      <c r="D670" s="73"/>
      <c r="E670" s="73"/>
      <c r="F670" s="65"/>
      <c r="G670" s="65"/>
      <c r="J670" s="72"/>
    </row>
    <row r="671" spans="3:10" s="67" customFormat="1" ht="18" customHeight="1" x14ac:dyDescent="0.3">
      <c r="C671" s="73"/>
      <c r="D671" s="73"/>
      <c r="E671" s="73"/>
      <c r="F671" s="65"/>
      <c r="G671" s="65"/>
      <c r="J671" s="72"/>
    </row>
    <row r="672" spans="3:10" s="67" customFormat="1" ht="18" customHeight="1" x14ac:dyDescent="0.3">
      <c r="C672" s="73"/>
      <c r="D672" s="73"/>
      <c r="E672" s="73"/>
      <c r="F672" s="65"/>
      <c r="G672" s="65"/>
      <c r="J672" s="72"/>
    </row>
    <row r="673" spans="3:10" s="67" customFormat="1" ht="18" customHeight="1" x14ac:dyDescent="0.3">
      <c r="C673" s="73"/>
      <c r="D673" s="73"/>
      <c r="E673" s="73"/>
      <c r="F673" s="65"/>
      <c r="G673" s="65"/>
      <c r="J673" s="72"/>
    </row>
    <row r="674" spans="3:10" s="67" customFormat="1" ht="18" customHeight="1" x14ac:dyDescent="0.3">
      <c r="C674" s="73"/>
      <c r="D674" s="73"/>
      <c r="E674" s="73"/>
      <c r="F674" s="65"/>
      <c r="G674" s="65"/>
      <c r="J674" s="72"/>
    </row>
    <row r="675" spans="3:10" s="67" customFormat="1" ht="18" customHeight="1" x14ac:dyDescent="0.3">
      <c r="C675" s="73"/>
      <c r="D675" s="73"/>
      <c r="E675" s="73"/>
      <c r="F675" s="65"/>
      <c r="G675" s="65"/>
      <c r="J675" s="72"/>
    </row>
    <row r="676" spans="3:10" s="67" customFormat="1" ht="18" customHeight="1" x14ac:dyDescent="0.3">
      <c r="C676" s="73"/>
      <c r="D676" s="73"/>
      <c r="E676" s="73"/>
      <c r="F676" s="65"/>
      <c r="G676" s="65"/>
      <c r="J676" s="72"/>
    </row>
    <row r="677" spans="3:10" s="67" customFormat="1" ht="18" customHeight="1" x14ac:dyDescent="0.3">
      <c r="C677" s="73"/>
      <c r="D677" s="73"/>
      <c r="E677" s="73"/>
      <c r="F677" s="65"/>
      <c r="G677" s="65"/>
      <c r="J677" s="72"/>
    </row>
    <row r="678" spans="3:10" s="67" customFormat="1" ht="18" customHeight="1" x14ac:dyDescent="0.3">
      <c r="C678" s="73"/>
      <c r="D678" s="73"/>
      <c r="E678" s="73"/>
      <c r="F678" s="65"/>
      <c r="G678" s="65"/>
      <c r="J678" s="72"/>
    </row>
    <row r="679" spans="3:10" s="67" customFormat="1" ht="18" customHeight="1" x14ac:dyDescent="0.3">
      <c r="C679" s="73"/>
      <c r="D679" s="73"/>
      <c r="E679" s="73"/>
      <c r="F679" s="65"/>
      <c r="G679" s="65"/>
      <c r="J679" s="72"/>
    </row>
    <row r="680" spans="3:10" s="67" customFormat="1" ht="18" customHeight="1" x14ac:dyDescent="0.3">
      <c r="C680" s="73"/>
      <c r="D680" s="73"/>
      <c r="E680" s="73"/>
      <c r="F680" s="65"/>
      <c r="G680" s="65"/>
      <c r="J680" s="72"/>
    </row>
    <row r="681" spans="3:10" s="67" customFormat="1" ht="18" customHeight="1" x14ac:dyDescent="0.3">
      <c r="C681" s="73"/>
      <c r="D681" s="73"/>
      <c r="E681" s="73"/>
      <c r="F681" s="65"/>
      <c r="G681" s="65"/>
      <c r="J681" s="72"/>
    </row>
    <row r="682" spans="3:10" s="67" customFormat="1" ht="18" customHeight="1" x14ac:dyDescent="0.3">
      <c r="C682" s="73"/>
      <c r="D682" s="73"/>
      <c r="E682" s="73"/>
      <c r="F682" s="65"/>
      <c r="G682" s="65"/>
      <c r="J682" s="72"/>
    </row>
    <row r="683" spans="3:10" s="67" customFormat="1" ht="18" customHeight="1" x14ac:dyDescent="0.3">
      <c r="C683" s="73"/>
      <c r="D683" s="73"/>
      <c r="E683" s="73"/>
      <c r="F683" s="65"/>
      <c r="G683" s="65"/>
      <c r="J683" s="72"/>
    </row>
    <row r="684" spans="3:10" s="67" customFormat="1" ht="18" customHeight="1" x14ac:dyDescent="0.3">
      <c r="C684" s="73"/>
      <c r="D684" s="73"/>
      <c r="E684" s="73"/>
      <c r="F684" s="65"/>
      <c r="G684" s="65"/>
      <c r="J684" s="72"/>
    </row>
    <row r="685" spans="3:10" s="67" customFormat="1" ht="18" customHeight="1" x14ac:dyDescent="0.3">
      <c r="C685" s="73"/>
      <c r="D685" s="73"/>
      <c r="E685" s="73"/>
      <c r="F685" s="65"/>
      <c r="G685" s="65"/>
      <c r="J685" s="72"/>
    </row>
    <row r="686" spans="3:10" s="67" customFormat="1" ht="18" customHeight="1" x14ac:dyDescent="0.3">
      <c r="C686" s="73"/>
      <c r="D686" s="73"/>
      <c r="E686" s="73"/>
      <c r="F686" s="65"/>
      <c r="G686" s="65"/>
      <c r="J686" s="72"/>
    </row>
    <row r="687" spans="3:10" s="67" customFormat="1" ht="18" customHeight="1" x14ac:dyDescent="0.3">
      <c r="C687" s="73"/>
      <c r="D687" s="73"/>
      <c r="E687" s="73"/>
      <c r="F687" s="65"/>
      <c r="G687" s="65"/>
      <c r="J687" s="72"/>
    </row>
    <row r="688" spans="3:10" s="67" customFormat="1" ht="18" customHeight="1" x14ac:dyDescent="0.3">
      <c r="C688" s="73"/>
      <c r="D688" s="73"/>
      <c r="E688" s="73"/>
      <c r="F688" s="65"/>
      <c r="G688" s="65"/>
      <c r="J688" s="72"/>
    </row>
    <row r="689" spans="3:10" s="67" customFormat="1" ht="18" customHeight="1" x14ac:dyDescent="0.3">
      <c r="C689" s="73"/>
      <c r="D689" s="73"/>
      <c r="E689" s="73"/>
      <c r="F689" s="65"/>
      <c r="G689" s="65"/>
      <c r="J689" s="72"/>
    </row>
    <row r="690" spans="3:10" s="67" customFormat="1" ht="18" customHeight="1" x14ac:dyDescent="0.3">
      <c r="C690" s="73"/>
      <c r="D690" s="73"/>
      <c r="E690" s="73"/>
      <c r="F690" s="65"/>
      <c r="G690" s="65"/>
      <c r="J690" s="72"/>
    </row>
    <row r="691" spans="3:10" s="67" customFormat="1" ht="18" customHeight="1" x14ac:dyDescent="0.3">
      <c r="C691" s="73"/>
      <c r="D691" s="73"/>
      <c r="E691" s="73"/>
      <c r="F691" s="65"/>
      <c r="G691" s="65"/>
      <c r="J691" s="72"/>
    </row>
    <row r="692" spans="3:10" s="67" customFormat="1" ht="18" customHeight="1" x14ac:dyDescent="0.3">
      <c r="C692" s="73"/>
      <c r="D692" s="73"/>
      <c r="E692" s="73"/>
      <c r="F692" s="65"/>
      <c r="G692" s="65"/>
      <c r="J692" s="72"/>
    </row>
    <row r="693" spans="3:10" s="67" customFormat="1" ht="18" customHeight="1" x14ac:dyDescent="0.3">
      <c r="C693" s="73"/>
      <c r="D693" s="73"/>
      <c r="E693" s="73"/>
      <c r="F693" s="65"/>
      <c r="G693" s="65"/>
      <c r="J693" s="72"/>
    </row>
    <row r="694" spans="3:10" s="67" customFormat="1" ht="18" customHeight="1" x14ac:dyDescent="0.3">
      <c r="C694" s="73"/>
      <c r="D694" s="73"/>
      <c r="E694" s="73"/>
      <c r="F694" s="65"/>
      <c r="G694" s="65"/>
      <c r="J694" s="72"/>
    </row>
    <row r="695" spans="3:10" s="67" customFormat="1" ht="18" customHeight="1" x14ac:dyDescent="0.3">
      <c r="C695" s="73"/>
      <c r="D695" s="73"/>
      <c r="E695" s="73"/>
      <c r="F695" s="65"/>
      <c r="G695" s="65"/>
      <c r="J695" s="72"/>
    </row>
    <row r="696" spans="3:10" s="67" customFormat="1" ht="18" customHeight="1" x14ac:dyDescent="0.3">
      <c r="C696" s="73"/>
      <c r="D696" s="73"/>
      <c r="E696" s="73"/>
      <c r="F696" s="65"/>
      <c r="G696" s="65"/>
      <c r="J696" s="72"/>
    </row>
    <row r="697" spans="3:10" s="67" customFormat="1" ht="18" customHeight="1" x14ac:dyDescent="0.3">
      <c r="C697" s="73"/>
      <c r="D697" s="73"/>
      <c r="E697" s="73"/>
      <c r="F697" s="65"/>
      <c r="G697" s="65"/>
      <c r="J697" s="72"/>
    </row>
    <row r="698" spans="3:10" s="67" customFormat="1" ht="18" customHeight="1" x14ac:dyDescent="0.3">
      <c r="C698" s="73"/>
      <c r="D698" s="73"/>
      <c r="E698" s="73"/>
      <c r="F698" s="65"/>
      <c r="G698" s="65"/>
      <c r="J698" s="72"/>
    </row>
    <row r="699" spans="3:10" s="67" customFormat="1" ht="18" customHeight="1" x14ac:dyDescent="0.3">
      <c r="C699" s="73"/>
      <c r="D699" s="73"/>
      <c r="E699" s="73"/>
      <c r="F699" s="65"/>
      <c r="G699" s="65"/>
      <c r="J699" s="72"/>
    </row>
    <row r="700" spans="3:10" s="67" customFormat="1" ht="18" customHeight="1" x14ac:dyDescent="0.3">
      <c r="C700" s="73"/>
      <c r="D700" s="73"/>
      <c r="E700" s="73"/>
      <c r="F700" s="65"/>
      <c r="G700" s="65"/>
      <c r="J700" s="72"/>
    </row>
    <row r="701" spans="3:10" s="67" customFormat="1" ht="18" customHeight="1" x14ac:dyDescent="0.3">
      <c r="C701" s="73"/>
      <c r="D701" s="73"/>
      <c r="E701" s="73"/>
      <c r="F701" s="65"/>
      <c r="G701" s="65"/>
      <c r="J701" s="72"/>
    </row>
    <row r="702" spans="3:10" s="67" customFormat="1" ht="18" customHeight="1" x14ac:dyDescent="0.3">
      <c r="C702" s="73"/>
      <c r="D702" s="73"/>
      <c r="E702" s="73"/>
      <c r="F702" s="65"/>
      <c r="G702" s="65"/>
      <c r="J702" s="72"/>
    </row>
    <row r="703" spans="3:10" s="67" customFormat="1" ht="18" customHeight="1" x14ac:dyDescent="0.3">
      <c r="C703" s="73"/>
      <c r="D703" s="73"/>
      <c r="E703" s="73"/>
      <c r="F703" s="65"/>
      <c r="G703" s="65"/>
      <c r="J703" s="72"/>
    </row>
    <row r="704" spans="3:10" s="67" customFormat="1" ht="18" customHeight="1" x14ac:dyDescent="0.3">
      <c r="C704" s="73"/>
      <c r="D704" s="73"/>
      <c r="E704" s="73"/>
      <c r="F704" s="65"/>
      <c r="G704" s="65"/>
      <c r="J704" s="72"/>
    </row>
    <row r="705" spans="3:10" s="67" customFormat="1" ht="18" customHeight="1" x14ac:dyDescent="0.3">
      <c r="C705" s="73"/>
      <c r="D705" s="73"/>
      <c r="E705" s="73"/>
      <c r="F705" s="65"/>
      <c r="G705" s="65"/>
      <c r="J705" s="72"/>
    </row>
    <row r="706" spans="3:10" s="67" customFormat="1" ht="18" customHeight="1" x14ac:dyDescent="0.3">
      <c r="C706" s="73"/>
      <c r="D706" s="73"/>
      <c r="E706" s="73"/>
      <c r="F706" s="65"/>
      <c r="G706" s="65"/>
      <c r="J706" s="72"/>
    </row>
    <row r="707" spans="3:10" s="67" customFormat="1" ht="18" customHeight="1" x14ac:dyDescent="0.3">
      <c r="C707" s="73"/>
      <c r="D707" s="73"/>
      <c r="E707" s="73"/>
      <c r="F707" s="65"/>
      <c r="G707" s="65"/>
      <c r="J707" s="72"/>
    </row>
    <row r="708" spans="3:10" s="67" customFormat="1" ht="18" customHeight="1" x14ac:dyDescent="0.3">
      <c r="C708" s="73"/>
      <c r="D708" s="73"/>
      <c r="E708" s="73"/>
      <c r="F708" s="65"/>
      <c r="G708" s="65"/>
      <c r="J708" s="72"/>
    </row>
    <row r="709" spans="3:10" s="67" customFormat="1" ht="18" customHeight="1" x14ac:dyDescent="0.3">
      <c r="C709" s="73"/>
      <c r="D709" s="73"/>
      <c r="E709" s="73"/>
      <c r="F709" s="65"/>
      <c r="G709" s="65"/>
      <c r="J709" s="72"/>
    </row>
    <row r="710" spans="3:10" s="67" customFormat="1" ht="18" customHeight="1" x14ac:dyDescent="0.3">
      <c r="C710" s="73"/>
      <c r="D710" s="73"/>
      <c r="E710" s="73"/>
      <c r="F710" s="65"/>
      <c r="G710" s="65"/>
      <c r="J710" s="72"/>
    </row>
    <row r="711" spans="3:10" s="67" customFormat="1" ht="18" customHeight="1" x14ac:dyDescent="0.3">
      <c r="C711" s="73"/>
      <c r="D711" s="73"/>
      <c r="E711" s="73"/>
      <c r="F711" s="65"/>
      <c r="G711" s="65"/>
      <c r="J711" s="72"/>
    </row>
    <row r="712" spans="3:10" s="67" customFormat="1" ht="18" customHeight="1" x14ac:dyDescent="0.3">
      <c r="C712" s="73"/>
      <c r="D712" s="73"/>
      <c r="E712" s="73"/>
      <c r="F712" s="65"/>
      <c r="G712" s="65"/>
      <c r="J712" s="72"/>
    </row>
    <row r="713" spans="3:10" s="67" customFormat="1" ht="18" customHeight="1" x14ac:dyDescent="0.3">
      <c r="C713" s="73"/>
      <c r="D713" s="73"/>
      <c r="E713" s="73"/>
      <c r="F713" s="65"/>
      <c r="G713" s="65"/>
      <c r="J713" s="72"/>
    </row>
    <row r="714" spans="3:10" s="67" customFormat="1" ht="18" customHeight="1" x14ac:dyDescent="0.3">
      <c r="C714" s="73"/>
      <c r="D714" s="73"/>
      <c r="E714" s="73"/>
      <c r="F714" s="65"/>
      <c r="G714" s="65"/>
      <c r="J714" s="72"/>
    </row>
    <row r="715" spans="3:10" s="67" customFormat="1" ht="18" customHeight="1" x14ac:dyDescent="0.3">
      <c r="C715" s="73"/>
      <c r="D715" s="73"/>
      <c r="E715" s="73"/>
      <c r="F715" s="65"/>
      <c r="G715" s="65"/>
      <c r="J715" s="72"/>
    </row>
    <row r="716" spans="3:10" s="67" customFormat="1" ht="18" customHeight="1" x14ac:dyDescent="0.3">
      <c r="C716" s="73"/>
      <c r="D716" s="73"/>
      <c r="E716" s="73"/>
      <c r="F716" s="65"/>
      <c r="G716" s="65"/>
      <c r="J716" s="72"/>
    </row>
    <row r="717" spans="3:10" s="67" customFormat="1" ht="18" customHeight="1" x14ac:dyDescent="0.3">
      <c r="C717" s="73"/>
      <c r="D717" s="73"/>
      <c r="E717" s="73"/>
      <c r="F717" s="65"/>
      <c r="G717" s="65"/>
      <c r="J717" s="72"/>
    </row>
    <row r="718" spans="3:10" s="67" customFormat="1" ht="18" customHeight="1" x14ac:dyDescent="0.3">
      <c r="C718" s="73"/>
      <c r="D718" s="73"/>
      <c r="E718" s="73"/>
      <c r="F718" s="65"/>
      <c r="G718" s="65"/>
      <c r="J718" s="72"/>
    </row>
    <row r="719" spans="3:10" s="67" customFormat="1" ht="18" customHeight="1" x14ac:dyDescent="0.3">
      <c r="C719" s="73"/>
      <c r="D719" s="73"/>
      <c r="E719" s="73"/>
      <c r="F719" s="65"/>
      <c r="G719" s="65"/>
      <c r="J719" s="72"/>
    </row>
    <row r="720" spans="3:10" s="67" customFormat="1" ht="18" customHeight="1" x14ac:dyDescent="0.3">
      <c r="C720" s="73"/>
      <c r="D720" s="73"/>
      <c r="E720" s="73"/>
      <c r="F720" s="65"/>
      <c r="G720" s="65"/>
      <c r="J720" s="72"/>
    </row>
    <row r="721" spans="3:10" s="67" customFormat="1" ht="18" customHeight="1" x14ac:dyDescent="0.3">
      <c r="C721" s="73"/>
      <c r="D721" s="73"/>
      <c r="E721" s="73"/>
      <c r="F721" s="65"/>
      <c r="G721" s="65"/>
      <c r="J721" s="72"/>
    </row>
    <row r="722" spans="3:10" s="67" customFormat="1" ht="18" customHeight="1" x14ac:dyDescent="0.3">
      <c r="C722" s="73"/>
      <c r="D722" s="73"/>
      <c r="E722" s="73"/>
      <c r="F722" s="65"/>
      <c r="G722" s="65"/>
      <c r="J722" s="72"/>
    </row>
    <row r="723" spans="3:10" s="67" customFormat="1" ht="18" customHeight="1" x14ac:dyDescent="0.3">
      <c r="C723" s="73"/>
      <c r="D723" s="73"/>
      <c r="E723" s="73"/>
      <c r="F723" s="65"/>
      <c r="G723" s="65"/>
      <c r="J723" s="72"/>
    </row>
    <row r="724" spans="3:10" s="67" customFormat="1" ht="18" customHeight="1" x14ac:dyDescent="0.3">
      <c r="C724" s="73"/>
      <c r="D724" s="73"/>
      <c r="E724" s="73"/>
      <c r="F724" s="65"/>
      <c r="G724" s="65"/>
      <c r="J724" s="72"/>
    </row>
    <row r="725" spans="3:10" s="67" customFormat="1" ht="18" customHeight="1" x14ac:dyDescent="0.3">
      <c r="C725" s="73"/>
      <c r="D725" s="73"/>
      <c r="E725" s="73"/>
      <c r="F725" s="65"/>
      <c r="G725" s="65"/>
      <c r="J725" s="72"/>
    </row>
    <row r="726" spans="3:10" s="67" customFormat="1" ht="18" customHeight="1" x14ac:dyDescent="0.3">
      <c r="C726" s="73"/>
      <c r="D726" s="73"/>
      <c r="E726" s="73"/>
      <c r="F726" s="65"/>
      <c r="G726" s="65"/>
      <c r="J726" s="72"/>
    </row>
    <row r="727" spans="3:10" s="67" customFormat="1" ht="18" customHeight="1" x14ac:dyDescent="0.3">
      <c r="C727" s="73"/>
      <c r="D727" s="73"/>
      <c r="E727" s="73"/>
      <c r="F727" s="65"/>
      <c r="G727" s="65"/>
      <c r="J727" s="72"/>
    </row>
    <row r="728" spans="3:10" s="67" customFormat="1" ht="18" customHeight="1" x14ac:dyDescent="0.3">
      <c r="C728" s="73"/>
      <c r="D728" s="73"/>
      <c r="E728" s="73"/>
      <c r="F728" s="65"/>
      <c r="G728" s="65"/>
      <c r="J728" s="72"/>
    </row>
    <row r="729" spans="3:10" s="67" customFormat="1" ht="18" customHeight="1" x14ac:dyDescent="0.3">
      <c r="C729" s="73"/>
      <c r="D729" s="73"/>
      <c r="E729" s="73"/>
      <c r="F729" s="65"/>
      <c r="G729" s="65"/>
      <c r="J729" s="72"/>
    </row>
    <row r="730" spans="3:10" s="67" customFormat="1" ht="18" customHeight="1" x14ac:dyDescent="0.3">
      <c r="C730" s="73"/>
      <c r="D730" s="73"/>
      <c r="E730" s="73"/>
      <c r="F730" s="65"/>
      <c r="G730" s="65"/>
      <c r="J730" s="72"/>
    </row>
    <row r="731" spans="3:10" s="67" customFormat="1" ht="18" customHeight="1" x14ac:dyDescent="0.3">
      <c r="C731" s="73"/>
      <c r="D731" s="73"/>
      <c r="E731" s="73"/>
      <c r="F731" s="65"/>
      <c r="G731" s="65"/>
      <c r="J731" s="72"/>
    </row>
    <row r="732" spans="3:10" s="67" customFormat="1" ht="18" customHeight="1" x14ac:dyDescent="0.3">
      <c r="C732" s="73"/>
      <c r="D732" s="73"/>
      <c r="E732" s="73"/>
      <c r="F732" s="65"/>
      <c r="G732" s="65"/>
      <c r="J732" s="72"/>
    </row>
    <row r="733" spans="3:10" s="67" customFormat="1" ht="18" customHeight="1" x14ac:dyDescent="0.3">
      <c r="C733" s="73"/>
      <c r="D733" s="73"/>
      <c r="E733" s="73"/>
      <c r="F733" s="65"/>
      <c r="G733" s="65"/>
      <c r="J733" s="72"/>
    </row>
    <row r="734" spans="3:10" s="67" customFormat="1" ht="18" customHeight="1" x14ac:dyDescent="0.3">
      <c r="C734" s="73"/>
      <c r="D734" s="73"/>
      <c r="E734" s="73"/>
      <c r="F734" s="65"/>
      <c r="G734" s="65"/>
      <c r="J734" s="72"/>
    </row>
    <row r="735" spans="3:10" s="67" customFormat="1" ht="18" customHeight="1" x14ac:dyDescent="0.3">
      <c r="C735" s="73"/>
      <c r="D735" s="73"/>
      <c r="E735" s="73"/>
      <c r="F735" s="65"/>
      <c r="G735" s="65"/>
      <c r="J735" s="72"/>
    </row>
  </sheetData>
  <mergeCells count="6">
    <mergeCell ref="C3:V3"/>
    <mergeCell ref="F4:O4"/>
    <mergeCell ref="P4:Z4"/>
    <mergeCell ref="AA4:AD4"/>
    <mergeCell ref="AE4:AG4"/>
    <mergeCell ref="D4:E4"/>
  </mergeCells>
  <conditionalFormatting sqref="O6:O528 R6:R528 U6:U528 W6:W528 Y6:Y528 AD6:AD528 G6:G528 I6:I528">
    <cfRule type="cellIs" dxfId="34" priority="1" operator="lessThan">
      <formula>"NOW()"</formula>
    </cfRule>
    <cfRule type="cellIs" dxfId="33" priority="2" operator="lessThan">
      <formula>"NOW()+60"</formula>
    </cfRule>
  </conditionalFormatting>
  <dataValidations count="1">
    <dataValidation type="list" allowBlank="1" showInputMessage="1" showErrorMessage="1" sqref="J6:J79">
      <formula1>$AH$1:$AH$3</formula1>
    </dataValidation>
  </dataValidations>
  <printOptions horizontalCentered="1"/>
  <pageMargins left="0.25" right="0.25" top="0.75" bottom="0.75" header="0.3" footer="0.3"/>
  <pageSetup scale="92"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autoPageBreaks="0" fitToPage="1"/>
  </sheetPr>
  <dimension ref="A1:AO735"/>
  <sheetViews>
    <sheetView showGridLines="0" zoomScale="80" zoomScaleNormal="80" zoomScaleSheetLayoutView="160" workbookViewId="0">
      <selection activeCell="S1" sqref="S1:S1048576"/>
    </sheetView>
  </sheetViews>
  <sheetFormatPr defaultColWidth="9" defaultRowHeight="18" customHeight="1" x14ac:dyDescent="0.3"/>
  <cols>
    <col min="1" max="1" width="7.7109375" style="48" customWidth="1"/>
    <col min="2" max="2" width="3.85546875" style="19" customWidth="1"/>
    <col min="3" max="3" width="42" style="61" customWidth="1"/>
    <col min="4" max="12" width="15.7109375" style="86" customWidth="1"/>
    <col min="13" max="13" width="15.7109375" style="64" customWidth="1"/>
    <col min="14" max="18" width="15.7109375" style="65" customWidth="1"/>
    <col min="19" max="40" width="15.7109375" style="67" customWidth="1"/>
    <col min="41" max="16384" width="9" style="19"/>
  </cols>
  <sheetData>
    <row r="1" spans="1:41" ht="14.25" x14ac:dyDescent="0.3">
      <c r="B1" s="35">
        <f ca="1">NOW()</f>
        <v>43873.362787847225</v>
      </c>
      <c r="C1" s="73"/>
      <c r="D1" s="73"/>
      <c r="E1" s="73"/>
      <c r="F1" s="73"/>
      <c r="G1" s="121"/>
      <c r="H1" s="121"/>
      <c r="I1" s="121"/>
      <c r="J1" s="121"/>
      <c r="K1" s="73"/>
      <c r="L1" s="73"/>
      <c r="M1" s="65"/>
      <c r="W1" s="127" t="str">
        <f>IFERROR($W6:$W80,"")</f>
        <v/>
      </c>
      <c r="AO1" s="63" t="s">
        <v>221</v>
      </c>
    </row>
    <row r="2" spans="1:41" ht="9" customHeight="1" x14ac:dyDescent="0.3">
      <c r="B2" s="45">
        <v>25204</v>
      </c>
      <c r="C2" s="73"/>
      <c r="D2" s="73"/>
      <c r="E2" s="73"/>
      <c r="F2" s="73"/>
      <c r="G2" s="73"/>
      <c r="H2" s="73"/>
      <c r="I2" s="73"/>
      <c r="J2" s="73"/>
      <c r="K2" s="73"/>
      <c r="L2" s="73"/>
      <c r="M2" s="65"/>
      <c r="AO2" s="63" t="s">
        <v>222</v>
      </c>
    </row>
    <row r="3" spans="1:41" ht="50.25" customHeight="1" thickBot="1" x14ac:dyDescent="0.35">
      <c r="B3" s="62"/>
      <c r="C3" s="216" t="s">
        <v>272</v>
      </c>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O3" s="63" t="s">
        <v>223</v>
      </c>
    </row>
    <row r="4" spans="1:41" ht="18" customHeight="1" thickBot="1" x14ac:dyDescent="0.35">
      <c r="C4" s="73"/>
      <c r="D4" s="213" t="s">
        <v>283</v>
      </c>
      <c r="E4" s="214"/>
      <c r="F4" s="214"/>
      <c r="G4" s="214"/>
      <c r="H4" s="214"/>
      <c r="I4" s="214"/>
      <c r="J4" s="214"/>
      <c r="K4" s="214"/>
      <c r="L4" s="214"/>
      <c r="M4" s="214"/>
      <c r="N4" s="214"/>
      <c r="O4" s="214"/>
      <c r="P4" s="214"/>
      <c r="Q4" s="214"/>
      <c r="R4" s="215"/>
      <c r="S4" s="188"/>
      <c r="T4" s="188"/>
      <c r="U4" s="188"/>
      <c r="V4" s="188"/>
      <c r="W4" s="188"/>
      <c r="X4" s="188"/>
      <c r="Y4" s="188"/>
      <c r="Z4" s="188"/>
      <c r="AA4" s="189"/>
      <c r="AB4" s="221" t="s">
        <v>194</v>
      </c>
      <c r="AC4" s="222"/>
      <c r="AD4" s="222"/>
      <c r="AE4" s="222"/>
      <c r="AF4" s="222"/>
      <c r="AG4" s="222"/>
      <c r="AH4" s="222"/>
      <c r="AI4" s="222"/>
      <c r="AJ4" s="222"/>
      <c r="AK4" s="223"/>
      <c r="AL4" s="218" t="s">
        <v>196</v>
      </c>
      <c r="AM4" s="219"/>
      <c r="AN4" s="220"/>
    </row>
    <row r="5" spans="1:41" s="92" customFormat="1" ht="129.75" customHeight="1" x14ac:dyDescent="0.2">
      <c r="A5" s="91"/>
      <c r="C5" s="93" t="s">
        <v>206</v>
      </c>
      <c r="D5" s="105" t="s">
        <v>239</v>
      </c>
      <c r="E5" s="105" t="s">
        <v>230</v>
      </c>
      <c r="F5" s="105" t="s">
        <v>233</v>
      </c>
      <c r="G5" s="105" t="s">
        <v>235</v>
      </c>
      <c r="H5" s="105" t="s">
        <v>229</v>
      </c>
      <c r="I5" s="105" t="s">
        <v>303</v>
      </c>
      <c r="J5" s="105" t="s">
        <v>304</v>
      </c>
      <c r="K5" s="105" t="s">
        <v>35</v>
      </c>
      <c r="L5" s="105" t="s">
        <v>298</v>
      </c>
      <c r="M5" s="104" t="s">
        <v>19</v>
      </c>
      <c r="N5" s="104" t="s">
        <v>191</v>
      </c>
      <c r="O5" s="105" t="s">
        <v>305</v>
      </c>
      <c r="P5" s="105" t="s">
        <v>306</v>
      </c>
      <c r="Q5" s="105" t="s">
        <v>241</v>
      </c>
      <c r="R5" s="105" t="s">
        <v>276</v>
      </c>
      <c r="S5" s="105" t="s">
        <v>262</v>
      </c>
      <c r="T5" s="104" t="s">
        <v>20</v>
      </c>
      <c r="U5" s="104" t="s">
        <v>22</v>
      </c>
      <c r="V5" s="104" t="s">
        <v>21</v>
      </c>
      <c r="W5" s="104" t="s">
        <v>203</v>
      </c>
      <c r="X5" s="105" t="s">
        <v>26</v>
      </c>
      <c r="Y5" s="105" t="s">
        <v>273</v>
      </c>
      <c r="Z5" s="105" t="s">
        <v>274</v>
      </c>
      <c r="AA5" s="105" t="s">
        <v>275</v>
      </c>
      <c r="AB5" s="104" t="s">
        <v>5</v>
      </c>
      <c r="AC5" s="104" t="s">
        <v>279</v>
      </c>
      <c r="AD5" s="104" t="s">
        <v>4</v>
      </c>
      <c r="AE5" s="105" t="s">
        <v>280</v>
      </c>
      <c r="AF5" s="105" t="s">
        <v>281</v>
      </c>
      <c r="AG5" s="105" t="s">
        <v>282</v>
      </c>
      <c r="AH5" s="104" t="s">
        <v>277</v>
      </c>
      <c r="AI5" s="104" t="s">
        <v>278</v>
      </c>
      <c r="AJ5" s="104" t="s">
        <v>192</v>
      </c>
      <c r="AK5" s="104" t="s">
        <v>200</v>
      </c>
      <c r="AL5" s="105" t="s">
        <v>213</v>
      </c>
      <c r="AM5" s="105" t="s">
        <v>216</v>
      </c>
      <c r="AN5" s="105" t="s">
        <v>214</v>
      </c>
    </row>
    <row r="6" spans="1:41" ht="33.950000000000003" customHeight="1" x14ac:dyDescent="0.3">
      <c r="A6" s="50"/>
      <c r="C6" s="98"/>
      <c r="D6" s="87"/>
      <c r="E6" s="87"/>
      <c r="F6" s="87"/>
      <c r="G6" s="87"/>
      <c r="H6" s="87"/>
      <c r="I6" s="87"/>
      <c r="J6" s="87"/>
      <c r="K6" s="87"/>
      <c r="L6" s="87"/>
      <c r="M6" s="124"/>
      <c r="N6" s="75" t="str">
        <f>IF(tblTrainingLog3578[[#This Row],[PCSP (formerly known as ISP)]],tblTrainingLog3578[[#This Row],[PCSP (formerly known as ISP)]]+ 365,"")</f>
        <v/>
      </c>
      <c r="O6" s="124"/>
      <c r="P6" s="75" t="str">
        <f t="shared" ref="P6:P37" si="0">IF($O6,$O6+ 365,"")</f>
        <v/>
      </c>
      <c r="Q6" s="124"/>
      <c r="R6" s="75" t="str">
        <f>IF(tblTrainingLog3578[[#This Row],[Treatment Plan]],tblTrainingLog3578[[#This Row],[Treatment Plan]]+ 90,"")</f>
        <v/>
      </c>
      <c r="S6" s="77"/>
      <c r="T6" s="77"/>
      <c r="U6" s="77"/>
      <c r="V6" s="77"/>
      <c r="W6" s="75" t="str">
        <f>IF(tblTrainingLog3578[[#This Row],[Nurse Delegation 90 day review documentation]],tblTrainingLog3578[[#This Row],[Nurse Delegation 90 day review documentation]]+ 90,"")</f>
        <v/>
      </c>
      <c r="X6" s="77"/>
      <c r="Y6" s="77"/>
      <c r="Z6" s="77"/>
      <c r="AA6" s="75" t="str">
        <f>IF(tblTrainingLog3578[[#This Row],[Psychoactive Medication Documentation of continued need]],tblTrainingLog3578[[#This Row],[Psychoactive Medication Documentation of continued need]]+ 365,"")</f>
        <v/>
      </c>
      <c r="AB6" s="122"/>
      <c r="AC6" s="75" t="str">
        <f>IF(tblTrainingLog3578[[#This Row],[FA - Functional Assessment]],tblTrainingLog3578[[#This Row],[FA - Functional Assessment]]+ 365,"")</f>
        <v/>
      </c>
      <c r="AD6" s="122"/>
      <c r="AE6" s="75" t="str">
        <f>IF(tblTrainingLog3578[[#This Row],[PBSP - Postitve Behavior Support Plan]],tblTrainingLog3578[[#This Row],[PBSP - Postitve Behavior Support Plan]]+ 365,"")</f>
        <v/>
      </c>
      <c r="AF6" s="122"/>
      <c r="AG6" s="75" t="str">
        <f>IF(tblTrainingLog3578[[#This Row],[PBSP Data Collection &amp; Review ]],tblTrainingLog3578[[#This Row],[PBSP Data Collection &amp; Review ]]+30,"")</f>
        <v/>
      </c>
      <c r="AH6" s="122"/>
      <c r="AI6" s="75" t="str">
        <f>IF(tblTrainingLog3578[[#This Row],[PBSP Progress Report ]],tblTrainingLog3578[[#This Row],[PBSP Progress Report ]]+90,"")</f>
        <v/>
      </c>
      <c r="AJ6" s="122"/>
      <c r="AK6" s="75" t="str">
        <f>IF(tblTrainingLog3578[[#This Row],[Exception to Policy (ETP) request &amp; consent for use of Restrictive Procedures]],tblTrainingLog3578[[#This Row],[Exception to Policy (ETP) request &amp; consent for use of Restrictive Procedures]]+365,"")</f>
        <v/>
      </c>
      <c r="AL6" s="75"/>
      <c r="AM6" s="75"/>
      <c r="AN6" s="75"/>
    </row>
    <row r="7" spans="1:41" ht="33.950000000000003" customHeight="1" x14ac:dyDescent="0.3">
      <c r="A7" s="50" t="s">
        <v>45</v>
      </c>
      <c r="C7" s="99"/>
      <c r="D7" s="88"/>
      <c r="E7" s="88"/>
      <c r="F7" s="88"/>
      <c r="G7" s="88"/>
      <c r="H7" s="88"/>
      <c r="I7" s="88"/>
      <c r="J7" s="88"/>
      <c r="K7" s="88"/>
      <c r="L7" s="88"/>
      <c r="M7" s="124"/>
      <c r="N7" s="75" t="str">
        <f>IF(tblTrainingLog3578[[#This Row],[PCSP (formerly known as ISP)]],tblTrainingLog3578[[#This Row],[PCSP (formerly known as ISP)]]+ 365,"")</f>
        <v/>
      </c>
      <c r="O7" s="124"/>
      <c r="P7" s="75" t="str">
        <f t="shared" si="0"/>
        <v/>
      </c>
      <c r="Q7" s="124"/>
      <c r="R7" s="75" t="str">
        <f>IF(tblTrainingLog3578[[#This Row],[Treatment Plan]],tblTrainingLog3578[[#This Row],[Treatment Plan]]+ 90,"")</f>
        <v/>
      </c>
      <c r="S7" s="77"/>
      <c r="T7" s="77"/>
      <c r="U7" s="77"/>
      <c r="V7" s="77"/>
      <c r="W7" s="75" t="str">
        <f>IF(tblTrainingLog3578[[#This Row],[Nurse Delegation 90 day review documentation]],tblTrainingLog3578[[#This Row],[Nurse Delegation 90 day review documentation]]+ 90,"")</f>
        <v/>
      </c>
      <c r="X7" s="77"/>
      <c r="Y7" s="77"/>
      <c r="Z7" s="77"/>
      <c r="AA7" s="75" t="str">
        <f>IF(tblTrainingLog3578[[#This Row],[Psychoactive Medication Documentation of continued need]],tblTrainingLog3578[[#This Row],[Psychoactive Medication Documentation of continued need]]+ 365,"")</f>
        <v/>
      </c>
      <c r="AB7" s="122"/>
      <c r="AC7" s="75" t="str">
        <f>IF(tblTrainingLog3578[[#This Row],[FA - Functional Assessment]],tblTrainingLog3578[[#This Row],[FA - Functional Assessment]]+ 365,"")</f>
        <v/>
      </c>
      <c r="AD7" s="122"/>
      <c r="AE7" s="75" t="str">
        <f>IF(tblTrainingLog3578[[#This Row],[PBSP - Postitve Behavior Support Plan]],tblTrainingLog3578[[#This Row],[PBSP - Postitve Behavior Support Plan]]+ 365,"")</f>
        <v/>
      </c>
      <c r="AF7" s="122"/>
      <c r="AG7" s="75" t="str">
        <f>IF(tblTrainingLog3578[[#This Row],[PBSP Data Collection &amp; Review ]],tblTrainingLog3578[[#This Row],[PBSP Data Collection &amp; Review ]]+30,"")</f>
        <v/>
      </c>
      <c r="AH7" s="122"/>
      <c r="AI7" s="75" t="str">
        <f>IF(tblTrainingLog3578[[#This Row],[PBSP Progress Report ]],tblTrainingLog3578[[#This Row],[PBSP Progress Report ]]+90,"")</f>
        <v/>
      </c>
      <c r="AJ7" s="122"/>
      <c r="AK7" s="75" t="str">
        <f>IF(tblTrainingLog3578[[#This Row],[Exception to Policy (ETP) request &amp; consent for use of Restrictive Procedures]],tblTrainingLog3578[[#This Row],[Exception to Policy (ETP) request &amp; consent for use of Restrictive Procedures]]+'Plan List'!F$17,"")</f>
        <v/>
      </c>
      <c r="AL7" s="75"/>
      <c r="AM7" s="75"/>
      <c r="AN7" s="75"/>
    </row>
    <row r="8" spans="1:41" ht="33.950000000000003" customHeight="1" x14ac:dyDescent="0.3">
      <c r="A8" s="51" t="s">
        <v>101</v>
      </c>
      <c r="C8" s="99"/>
      <c r="D8" s="88"/>
      <c r="E8" s="88"/>
      <c r="F8" s="88"/>
      <c r="G8" s="88"/>
      <c r="H8" s="88"/>
      <c r="I8" s="88"/>
      <c r="J8" s="88"/>
      <c r="K8" s="88"/>
      <c r="L8" s="88"/>
      <c r="M8" s="124"/>
      <c r="N8" s="75" t="str">
        <f>IF(tblTrainingLog3578[[#This Row],[PCSP (formerly known as ISP)]],tblTrainingLog3578[[#This Row],[PCSP (formerly known as ISP)]]+ 365,"")</f>
        <v/>
      </c>
      <c r="O8" s="124"/>
      <c r="P8" s="75" t="str">
        <f t="shared" si="0"/>
        <v/>
      </c>
      <c r="Q8" s="124"/>
      <c r="R8" s="75" t="str">
        <f>IF(tblTrainingLog3578[[#This Row],[Treatment Plan]],tblTrainingLog3578[[#This Row],[Treatment Plan]]+ 90,"")</f>
        <v/>
      </c>
      <c r="S8" s="77"/>
      <c r="T8" s="77"/>
      <c r="U8" s="77"/>
      <c r="V8" s="77"/>
      <c r="W8" s="75" t="str">
        <f>IF(tblTrainingLog3578[[#This Row],[Nurse Delegation 90 day review documentation]],tblTrainingLog3578[[#This Row],[Nurse Delegation 90 day review documentation]]+ 90,"")</f>
        <v/>
      </c>
      <c r="X8" s="77"/>
      <c r="Y8" s="77"/>
      <c r="Z8" s="77"/>
      <c r="AA8" s="75" t="str">
        <f>IF(tblTrainingLog3578[[#This Row],[Psychoactive Medication Documentation of continued need]],tblTrainingLog3578[[#This Row],[Psychoactive Medication Documentation of continued need]]+ 365,"")</f>
        <v/>
      </c>
      <c r="AB8" s="122"/>
      <c r="AC8" s="75" t="str">
        <f>IF(tblTrainingLog3578[[#This Row],[FA - Functional Assessment]],tblTrainingLog3578[[#This Row],[FA - Functional Assessment]]+ 365,"")</f>
        <v/>
      </c>
      <c r="AD8" s="122"/>
      <c r="AE8" s="75" t="str">
        <f>IF(tblTrainingLog3578[[#This Row],[PBSP - Postitve Behavior Support Plan]],tblTrainingLog3578[[#This Row],[PBSP - Postitve Behavior Support Plan]]+ 365,"")</f>
        <v/>
      </c>
      <c r="AF8" s="122"/>
      <c r="AG8" s="75" t="str">
        <f>IF(tblTrainingLog3578[[#This Row],[PBSP Data Collection &amp; Review ]],tblTrainingLog3578[[#This Row],[PBSP Data Collection &amp; Review ]]+30,"")</f>
        <v/>
      </c>
      <c r="AH8" s="122"/>
      <c r="AI8" s="75" t="str">
        <f>IF(tblTrainingLog3578[[#This Row],[PBSP Progress Report ]],tblTrainingLog3578[[#This Row],[PBSP Progress Report ]]+90,"")</f>
        <v/>
      </c>
      <c r="AJ8" s="122"/>
      <c r="AK8" s="75" t="str">
        <f>IF(tblTrainingLog3578[[#This Row],[Exception to Policy (ETP) request &amp; consent for use of Restrictive Procedures]],tblTrainingLog3578[[#This Row],[Exception to Policy (ETP) request &amp; consent for use of Restrictive Procedures]]+'Plan List'!F$17,"")</f>
        <v/>
      </c>
      <c r="AL8" s="75"/>
      <c r="AM8" s="75"/>
      <c r="AN8" s="75"/>
    </row>
    <row r="9" spans="1:41" ht="33.950000000000003" customHeight="1" x14ac:dyDescent="0.3">
      <c r="A9" s="51" t="s">
        <v>102</v>
      </c>
      <c r="C9" s="99"/>
      <c r="D9" s="88"/>
      <c r="E9" s="88"/>
      <c r="F9" s="88"/>
      <c r="G9" s="88"/>
      <c r="H9" s="88"/>
      <c r="I9" s="88"/>
      <c r="J9" s="88"/>
      <c r="K9" s="88"/>
      <c r="L9" s="88"/>
      <c r="M9" s="124"/>
      <c r="N9" s="75" t="str">
        <f>IF(tblTrainingLog3578[[#This Row],[PCSP (formerly known as ISP)]],tblTrainingLog3578[[#This Row],[PCSP (formerly known as ISP)]]+ 365,"")</f>
        <v/>
      </c>
      <c r="O9" s="124"/>
      <c r="P9" s="75" t="str">
        <f t="shared" si="0"/>
        <v/>
      </c>
      <c r="Q9" s="124"/>
      <c r="R9" s="75" t="str">
        <f>IF(tblTrainingLog3578[[#This Row],[Treatment Plan]],tblTrainingLog3578[[#This Row],[Treatment Plan]]+ 90,"")</f>
        <v/>
      </c>
      <c r="S9" s="77"/>
      <c r="T9" s="77"/>
      <c r="U9" s="77"/>
      <c r="V9" s="77"/>
      <c r="W9" s="75" t="str">
        <f>IF(tblTrainingLog3578[[#This Row],[Nurse Delegation 90 day review documentation]],tblTrainingLog3578[[#This Row],[Nurse Delegation 90 day review documentation]]+ 90,"")</f>
        <v/>
      </c>
      <c r="X9" s="125"/>
      <c r="Y9" s="126"/>
      <c r="Z9" s="126"/>
      <c r="AA9" s="75" t="str">
        <f>IF(tblTrainingLog3578[[#This Row],[Psychoactive Medication Documentation of continued need]],tblTrainingLog3578[[#This Row],[Psychoactive Medication Documentation of continued need]]+ 365,"")</f>
        <v/>
      </c>
      <c r="AB9" s="122"/>
      <c r="AC9" s="75" t="str">
        <f>IF(tblTrainingLog3578[[#This Row],[FA - Functional Assessment]],tblTrainingLog3578[[#This Row],[FA - Functional Assessment]]+ 365,"")</f>
        <v/>
      </c>
      <c r="AD9" s="122"/>
      <c r="AE9" s="75" t="str">
        <f>IF(tblTrainingLog3578[[#This Row],[PBSP - Postitve Behavior Support Plan]],tblTrainingLog3578[[#This Row],[PBSP - Postitve Behavior Support Plan]]+ 365,"")</f>
        <v/>
      </c>
      <c r="AF9" s="122"/>
      <c r="AG9" s="75" t="str">
        <f>IF(tblTrainingLog3578[[#This Row],[PBSP Data Collection &amp; Review ]],tblTrainingLog3578[[#This Row],[PBSP Data Collection &amp; Review ]]+30,"")</f>
        <v/>
      </c>
      <c r="AH9" s="122"/>
      <c r="AI9" s="75" t="str">
        <f>IF(tblTrainingLog3578[[#This Row],[PBSP Progress Report ]],tblTrainingLog3578[[#This Row],[PBSP Progress Report ]]+90,"")</f>
        <v/>
      </c>
      <c r="AJ9" s="122"/>
      <c r="AK9" s="75" t="str">
        <f>IF(tblTrainingLog3578[[#This Row],[Exception to Policy (ETP) request &amp; consent for use of Restrictive Procedures]],tblTrainingLog3578[[#This Row],[Exception to Policy (ETP) request &amp; consent for use of Restrictive Procedures]]+'Plan List'!F$17,"")</f>
        <v/>
      </c>
      <c r="AL9" s="75"/>
      <c r="AM9" s="75"/>
      <c r="AN9" s="75"/>
    </row>
    <row r="10" spans="1:41" ht="33.950000000000003" customHeight="1" x14ac:dyDescent="0.3">
      <c r="C10" s="100"/>
      <c r="D10" s="89"/>
      <c r="E10" s="89"/>
      <c r="F10" s="89"/>
      <c r="G10" s="89"/>
      <c r="H10" s="89"/>
      <c r="I10" s="89"/>
      <c r="J10" s="89"/>
      <c r="K10" s="89"/>
      <c r="L10" s="89"/>
      <c r="M10" s="124"/>
      <c r="N10" s="75" t="str">
        <f>IF(tblTrainingLog3578[[#This Row],[PCSP (formerly known as ISP)]],tblTrainingLog3578[[#This Row],[PCSP (formerly known as ISP)]]+ 365,"")</f>
        <v/>
      </c>
      <c r="O10" s="124"/>
      <c r="P10" s="75" t="str">
        <f t="shared" si="0"/>
        <v/>
      </c>
      <c r="Q10" s="124"/>
      <c r="R10" s="75" t="str">
        <f>IF(tblTrainingLog3578[[#This Row],[Treatment Plan]],tblTrainingLog3578[[#This Row],[Treatment Plan]]+ 90,"")</f>
        <v/>
      </c>
      <c r="S10" s="77"/>
      <c r="T10" s="77"/>
      <c r="U10" s="77"/>
      <c r="V10" s="77"/>
      <c r="W10" s="75" t="str">
        <f>IF(tblTrainingLog3578[[#This Row],[Nurse Delegation 90 day review documentation]],tblTrainingLog3578[[#This Row],[Nurse Delegation 90 day review documentation]]+ 90,"")</f>
        <v/>
      </c>
      <c r="X10" s="77"/>
      <c r="Y10" s="77"/>
      <c r="Z10" s="77"/>
      <c r="AA10" s="75" t="str">
        <f>IF(tblTrainingLog3578[[#This Row],[Psychoactive Medication Documentation of continued need]],tblTrainingLog3578[[#This Row],[Psychoactive Medication Documentation of continued need]]+ 365,"")</f>
        <v/>
      </c>
      <c r="AB10" s="122"/>
      <c r="AC10" s="75" t="str">
        <f>IF(tblTrainingLog3578[[#This Row],[FA - Functional Assessment]],tblTrainingLog3578[[#This Row],[FA - Functional Assessment]]+ 365,"")</f>
        <v/>
      </c>
      <c r="AD10" s="122"/>
      <c r="AE10" s="75" t="str">
        <f>IF(tblTrainingLog3578[[#This Row],[PBSP - Postitve Behavior Support Plan]],tblTrainingLog3578[[#This Row],[PBSP - Postitve Behavior Support Plan]]+ 365,"")</f>
        <v/>
      </c>
      <c r="AF10" s="122"/>
      <c r="AG10" s="75" t="str">
        <f>IF(tblTrainingLog3578[[#This Row],[PBSP Data Collection &amp; Review ]],tblTrainingLog3578[[#This Row],[PBSP Data Collection &amp; Review ]]+30,"")</f>
        <v/>
      </c>
      <c r="AH10" s="122"/>
      <c r="AI10" s="75" t="str">
        <f>IF(tblTrainingLog3578[[#This Row],[PBSP Progress Report ]],tblTrainingLog3578[[#This Row],[PBSP Progress Report ]]+90,"")</f>
        <v/>
      </c>
      <c r="AJ10" s="122"/>
      <c r="AK10" s="75" t="str">
        <f>IF(tblTrainingLog3578[[#This Row],[Exception to Policy (ETP) request &amp; consent for use of Restrictive Procedures]],tblTrainingLog3578[[#This Row],[Exception to Policy (ETP) request &amp; consent for use of Restrictive Procedures]]+'Plan List'!F$17,"")</f>
        <v/>
      </c>
      <c r="AL10" s="75"/>
      <c r="AM10" s="75"/>
      <c r="AN10" s="75"/>
    </row>
    <row r="11" spans="1:41" ht="33.950000000000003" customHeight="1" x14ac:dyDescent="0.3">
      <c r="C11" s="101"/>
      <c r="D11" s="90"/>
      <c r="E11" s="90"/>
      <c r="F11" s="90"/>
      <c r="G11" s="90"/>
      <c r="H11" s="90"/>
      <c r="I11" s="90"/>
      <c r="J11" s="90"/>
      <c r="K11" s="90"/>
      <c r="L11" s="90"/>
      <c r="M11" s="124"/>
      <c r="N11" s="75" t="str">
        <f>IF(tblTrainingLog3578[[#This Row],[PCSP (formerly known as ISP)]],tblTrainingLog3578[[#This Row],[PCSP (formerly known as ISP)]]+ 365,"")</f>
        <v/>
      </c>
      <c r="O11" s="124"/>
      <c r="P11" s="75" t="str">
        <f t="shared" si="0"/>
        <v/>
      </c>
      <c r="Q11" s="124"/>
      <c r="R11" s="75" t="str">
        <f>IF(tblTrainingLog3578[[#This Row],[Treatment Plan]],tblTrainingLog3578[[#This Row],[Treatment Plan]]+ 90,"")</f>
        <v/>
      </c>
      <c r="S11" s="77"/>
      <c r="T11" s="77"/>
      <c r="U11" s="77"/>
      <c r="V11" s="77"/>
      <c r="W11" s="75" t="str">
        <f>IF(tblTrainingLog3578[[#This Row],[Nurse Delegation 90 day review documentation]],tblTrainingLog3578[[#This Row],[Nurse Delegation 90 day review documentation]]+ 90,"")</f>
        <v/>
      </c>
      <c r="X11" s="77"/>
      <c r="Y11" s="77"/>
      <c r="Z11" s="77"/>
      <c r="AA11" s="75" t="str">
        <f>IF(tblTrainingLog3578[[#This Row],[Psychoactive Medication Documentation of continued need]],tblTrainingLog3578[[#This Row],[Psychoactive Medication Documentation of continued need]]+ 365,"")</f>
        <v/>
      </c>
      <c r="AB11" s="122"/>
      <c r="AC11" s="75" t="str">
        <f>IF(tblTrainingLog3578[[#This Row],[FA - Functional Assessment]],tblTrainingLog3578[[#This Row],[FA - Functional Assessment]]+ 365,"")</f>
        <v/>
      </c>
      <c r="AD11" s="122"/>
      <c r="AE11" s="75" t="str">
        <f>IF(tblTrainingLog3578[[#This Row],[PBSP - Postitve Behavior Support Plan]],tblTrainingLog3578[[#This Row],[PBSP - Postitve Behavior Support Plan]]+ 365,"")</f>
        <v/>
      </c>
      <c r="AF11" s="122"/>
      <c r="AG11" s="75" t="str">
        <f>IF(tblTrainingLog3578[[#This Row],[PBSP Data Collection &amp; Review ]],tblTrainingLog3578[[#This Row],[PBSP Data Collection &amp; Review ]]+30,"")</f>
        <v/>
      </c>
      <c r="AH11" s="122"/>
      <c r="AI11" s="75" t="str">
        <f>IF(tblTrainingLog3578[[#This Row],[PBSP Progress Report ]],tblTrainingLog3578[[#This Row],[PBSP Progress Report ]]+90,"")</f>
        <v/>
      </c>
      <c r="AJ11" s="122"/>
      <c r="AK11" s="75" t="str">
        <f>IF(tblTrainingLog3578[[#This Row],[Exception to Policy (ETP) request &amp; consent for use of Restrictive Procedures]],tblTrainingLog3578[[#This Row],[Exception to Policy (ETP) request &amp; consent for use of Restrictive Procedures]]+'Plan List'!F$17,"")</f>
        <v/>
      </c>
      <c r="AL11" s="75"/>
      <c r="AM11" s="75"/>
      <c r="AN11" s="75"/>
    </row>
    <row r="12" spans="1:41" ht="33.950000000000003" customHeight="1" x14ac:dyDescent="0.3">
      <c r="C12" s="101"/>
      <c r="D12" s="90"/>
      <c r="E12" s="90"/>
      <c r="F12" s="90"/>
      <c r="G12" s="90"/>
      <c r="H12" s="90"/>
      <c r="I12" s="90"/>
      <c r="J12" s="90"/>
      <c r="K12" s="90"/>
      <c r="L12" s="90"/>
      <c r="M12" s="124"/>
      <c r="N12" s="75" t="str">
        <f>IF(tblTrainingLog3578[[#This Row],[PCSP (formerly known as ISP)]],tblTrainingLog3578[[#This Row],[PCSP (formerly known as ISP)]]+ 365,"")</f>
        <v/>
      </c>
      <c r="O12" s="124"/>
      <c r="P12" s="75" t="str">
        <f t="shared" si="0"/>
        <v/>
      </c>
      <c r="Q12" s="124"/>
      <c r="R12" s="75" t="str">
        <f>IF(tblTrainingLog3578[[#This Row],[Treatment Plan]],tblTrainingLog3578[[#This Row],[Treatment Plan]]+ 90,"")</f>
        <v/>
      </c>
      <c r="S12" s="77"/>
      <c r="T12" s="77"/>
      <c r="U12" s="77"/>
      <c r="V12" s="77"/>
      <c r="W12" s="75" t="str">
        <f>IF(tblTrainingLog3578[[#This Row],[Nurse Delegation 90 day review documentation]],tblTrainingLog3578[[#This Row],[Nurse Delegation 90 day review documentation]]+ 90,"")</f>
        <v/>
      </c>
      <c r="X12" s="77"/>
      <c r="Y12" s="77"/>
      <c r="Z12" s="77"/>
      <c r="AA12" s="75" t="str">
        <f>IF(tblTrainingLog3578[[#This Row],[Psychoactive Medication Documentation of continued need]],tblTrainingLog3578[[#This Row],[Psychoactive Medication Documentation of continued need]]+ 365,"")</f>
        <v/>
      </c>
      <c r="AB12" s="122"/>
      <c r="AC12" s="75" t="str">
        <f>IF(tblTrainingLog3578[[#This Row],[FA - Functional Assessment]],tblTrainingLog3578[[#This Row],[FA - Functional Assessment]]+ 365,"")</f>
        <v/>
      </c>
      <c r="AD12" s="122"/>
      <c r="AE12" s="75" t="str">
        <f>IF(tblTrainingLog3578[[#This Row],[PBSP - Postitve Behavior Support Plan]],tblTrainingLog3578[[#This Row],[PBSP - Postitve Behavior Support Plan]]+ 365,"")</f>
        <v/>
      </c>
      <c r="AF12" s="122"/>
      <c r="AG12" s="75" t="str">
        <f>IF(tblTrainingLog3578[[#This Row],[PBSP Data Collection &amp; Review ]],tblTrainingLog3578[[#This Row],[PBSP Data Collection &amp; Review ]]+30,"")</f>
        <v/>
      </c>
      <c r="AH12" s="122"/>
      <c r="AI12" s="75" t="str">
        <f>IF(tblTrainingLog3578[[#This Row],[PBSP Progress Report ]],tblTrainingLog3578[[#This Row],[PBSP Progress Report ]]+90,"")</f>
        <v/>
      </c>
      <c r="AJ12" s="122"/>
      <c r="AK12" s="75" t="str">
        <f>IF(tblTrainingLog3578[[#This Row],[Exception to Policy (ETP) request &amp; consent for use of Restrictive Procedures]],tblTrainingLog3578[[#This Row],[Exception to Policy (ETP) request &amp; consent for use of Restrictive Procedures]]+'Plan List'!F$17,"")</f>
        <v/>
      </c>
      <c r="AL12" s="75"/>
      <c r="AM12" s="75"/>
      <c r="AN12" s="75"/>
    </row>
    <row r="13" spans="1:41" ht="33.950000000000003" customHeight="1" x14ac:dyDescent="0.3">
      <c r="C13" s="101"/>
      <c r="D13" s="90"/>
      <c r="E13" s="90"/>
      <c r="F13" s="90"/>
      <c r="G13" s="90"/>
      <c r="H13" s="90"/>
      <c r="I13" s="90"/>
      <c r="J13" s="90"/>
      <c r="K13" s="90"/>
      <c r="L13" s="90"/>
      <c r="M13" s="124"/>
      <c r="N13" s="75" t="str">
        <f>IF(tblTrainingLog3578[[#This Row],[PCSP (formerly known as ISP)]],tblTrainingLog3578[[#This Row],[PCSP (formerly known as ISP)]]+ 365,"")</f>
        <v/>
      </c>
      <c r="O13" s="124"/>
      <c r="P13" s="75" t="str">
        <f t="shared" si="0"/>
        <v/>
      </c>
      <c r="Q13" s="124"/>
      <c r="R13" s="75" t="str">
        <f>IF(tblTrainingLog3578[[#This Row],[Treatment Plan]],tblTrainingLog3578[[#This Row],[Treatment Plan]]+ 90,"")</f>
        <v/>
      </c>
      <c r="S13" s="77"/>
      <c r="T13" s="77"/>
      <c r="U13" s="77"/>
      <c r="V13" s="77"/>
      <c r="W13" s="75" t="str">
        <f>IF(tblTrainingLog3578[[#This Row],[Nurse Delegation 90 day review documentation]],tblTrainingLog3578[[#This Row],[Nurse Delegation 90 day review documentation]]+ 90,"")</f>
        <v/>
      </c>
      <c r="X13" s="77"/>
      <c r="Y13" s="77"/>
      <c r="Z13" s="77"/>
      <c r="AA13" s="75" t="str">
        <f>IF(tblTrainingLog3578[[#This Row],[Psychoactive Medication Documentation of continued need]],tblTrainingLog3578[[#This Row],[Psychoactive Medication Documentation of continued need]]+ 365,"")</f>
        <v/>
      </c>
      <c r="AB13" s="122"/>
      <c r="AC13" s="75" t="str">
        <f>IF(tblTrainingLog3578[[#This Row],[FA - Functional Assessment]],tblTrainingLog3578[[#This Row],[FA - Functional Assessment]]+ 365,"")</f>
        <v/>
      </c>
      <c r="AD13" s="122"/>
      <c r="AE13" s="75" t="str">
        <f>IF(tblTrainingLog3578[[#This Row],[PBSP - Postitve Behavior Support Plan]],tblTrainingLog3578[[#This Row],[PBSP - Postitve Behavior Support Plan]]+ 365,"")</f>
        <v/>
      </c>
      <c r="AF13" s="122"/>
      <c r="AG13" s="75" t="str">
        <f>IF(tblTrainingLog3578[[#This Row],[PBSP Data Collection &amp; Review ]],tblTrainingLog3578[[#This Row],[PBSP Data Collection &amp; Review ]]+30,"")</f>
        <v/>
      </c>
      <c r="AH13" s="122"/>
      <c r="AI13" s="75" t="str">
        <f>IF(tblTrainingLog3578[[#This Row],[PBSP Progress Report ]],tblTrainingLog3578[[#This Row],[PBSP Progress Report ]]+90,"")</f>
        <v/>
      </c>
      <c r="AJ13" s="122"/>
      <c r="AK13" s="75" t="str">
        <f>IF(tblTrainingLog3578[[#This Row],[Exception to Policy (ETP) request &amp; consent for use of Restrictive Procedures]],tblTrainingLog3578[[#This Row],[Exception to Policy (ETP) request &amp; consent for use of Restrictive Procedures]]+'Plan List'!F$17,"")</f>
        <v/>
      </c>
      <c r="AL13" s="75"/>
      <c r="AM13" s="75"/>
      <c r="AN13" s="75"/>
    </row>
    <row r="14" spans="1:41" ht="33.950000000000003" customHeight="1" x14ac:dyDescent="0.3">
      <c r="C14" s="101"/>
      <c r="D14" s="90"/>
      <c r="E14" s="90"/>
      <c r="F14" s="90"/>
      <c r="G14" s="90"/>
      <c r="H14" s="90"/>
      <c r="I14" s="90"/>
      <c r="J14" s="90"/>
      <c r="K14" s="90"/>
      <c r="L14" s="90"/>
      <c r="M14" s="124"/>
      <c r="N14" s="75" t="str">
        <f>IF(tblTrainingLog3578[[#This Row],[PCSP (formerly known as ISP)]],tblTrainingLog3578[[#This Row],[PCSP (formerly known as ISP)]]+ 365,"")</f>
        <v/>
      </c>
      <c r="O14" s="124"/>
      <c r="P14" s="75" t="str">
        <f t="shared" si="0"/>
        <v/>
      </c>
      <c r="Q14" s="124"/>
      <c r="R14" s="75" t="str">
        <f>IF(tblTrainingLog3578[[#This Row],[Treatment Plan]],tblTrainingLog3578[[#This Row],[Treatment Plan]]+ 90,"")</f>
        <v/>
      </c>
      <c r="S14" s="77"/>
      <c r="T14" s="77"/>
      <c r="U14" s="77"/>
      <c r="V14" s="77"/>
      <c r="W14" s="75" t="str">
        <f>IF(tblTrainingLog3578[[#This Row],[Nurse Delegation 90 day review documentation]],tblTrainingLog3578[[#This Row],[Nurse Delegation 90 day review documentation]]+ 90,"")</f>
        <v/>
      </c>
      <c r="X14" s="77"/>
      <c r="Y14" s="77"/>
      <c r="Z14" s="77"/>
      <c r="AA14" s="75" t="str">
        <f>IF(tblTrainingLog3578[[#This Row],[Psychoactive Medication Documentation of continued need]],tblTrainingLog3578[[#This Row],[Psychoactive Medication Documentation of continued need]]+ 365,"")</f>
        <v/>
      </c>
      <c r="AB14" s="122"/>
      <c r="AC14" s="75" t="str">
        <f>IF(tblTrainingLog3578[[#This Row],[FA - Functional Assessment]],tblTrainingLog3578[[#This Row],[FA - Functional Assessment]]+ 365,"")</f>
        <v/>
      </c>
      <c r="AD14" s="122"/>
      <c r="AE14" s="75" t="str">
        <f>IF(tblTrainingLog3578[[#This Row],[PBSP - Postitve Behavior Support Plan]],tblTrainingLog3578[[#This Row],[PBSP - Postitve Behavior Support Plan]]+ 365,"")</f>
        <v/>
      </c>
      <c r="AF14" s="122"/>
      <c r="AG14" s="75" t="str">
        <f>IF(tblTrainingLog3578[[#This Row],[PBSP Data Collection &amp; Review ]],tblTrainingLog3578[[#This Row],[PBSP Data Collection &amp; Review ]]+30,"")</f>
        <v/>
      </c>
      <c r="AH14" s="122"/>
      <c r="AI14" s="75" t="str">
        <f>IF(tblTrainingLog3578[[#This Row],[PBSP Progress Report ]],tblTrainingLog3578[[#This Row],[PBSP Progress Report ]]+90,"")</f>
        <v/>
      </c>
      <c r="AJ14" s="122"/>
      <c r="AK14" s="75" t="str">
        <f>IF(tblTrainingLog3578[[#This Row],[Exception to Policy (ETP) request &amp; consent for use of Restrictive Procedures]],tblTrainingLog3578[[#This Row],[Exception to Policy (ETP) request &amp; consent for use of Restrictive Procedures]]+'Plan List'!F$17,"")</f>
        <v/>
      </c>
      <c r="AL14" s="75"/>
      <c r="AM14" s="75"/>
      <c r="AN14" s="75"/>
    </row>
    <row r="15" spans="1:41" ht="33.950000000000003" customHeight="1" x14ac:dyDescent="0.3">
      <c r="C15" s="101"/>
      <c r="D15" s="90"/>
      <c r="E15" s="90"/>
      <c r="F15" s="90"/>
      <c r="G15" s="90"/>
      <c r="H15" s="90"/>
      <c r="I15" s="90"/>
      <c r="J15" s="90"/>
      <c r="K15" s="90"/>
      <c r="L15" s="90"/>
      <c r="M15" s="124"/>
      <c r="N15" s="75" t="str">
        <f>IF(tblTrainingLog3578[[#This Row],[PCSP (formerly known as ISP)]],tblTrainingLog3578[[#This Row],[PCSP (formerly known as ISP)]]+ 365,"")</f>
        <v/>
      </c>
      <c r="O15" s="124"/>
      <c r="P15" s="75" t="str">
        <f t="shared" si="0"/>
        <v/>
      </c>
      <c r="Q15" s="124"/>
      <c r="R15" s="75" t="str">
        <f>IF(tblTrainingLog3578[[#This Row],[Treatment Plan]],tblTrainingLog3578[[#This Row],[Treatment Plan]]+ 90,"")</f>
        <v/>
      </c>
      <c r="S15" s="77"/>
      <c r="T15" s="77"/>
      <c r="U15" s="77"/>
      <c r="V15" s="77"/>
      <c r="W15" s="75" t="str">
        <f>IF(tblTrainingLog3578[[#This Row],[Nurse Delegation 90 day review documentation]],tblTrainingLog3578[[#This Row],[Nurse Delegation 90 day review documentation]]+ 90,"")</f>
        <v/>
      </c>
      <c r="X15" s="77"/>
      <c r="Y15" s="77"/>
      <c r="Z15" s="77"/>
      <c r="AA15" s="75" t="str">
        <f>IF(tblTrainingLog3578[[#This Row],[Psychoactive Medication Documentation of continued need]],tblTrainingLog3578[[#This Row],[Psychoactive Medication Documentation of continued need]]+ 365,"")</f>
        <v/>
      </c>
      <c r="AB15" s="122"/>
      <c r="AC15" s="75" t="str">
        <f>IF(tblTrainingLog3578[[#This Row],[FA - Functional Assessment]],tblTrainingLog3578[[#This Row],[FA - Functional Assessment]]+ 365,"")</f>
        <v/>
      </c>
      <c r="AD15" s="122"/>
      <c r="AE15" s="75" t="str">
        <f>IF(tblTrainingLog3578[[#This Row],[PBSP - Postitve Behavior Support Plan]],tblTrainingLog3578[[#This Row],[PBSP - Postitve Behavior Support Plan]]+ 365,"")</f>
        <v/>
      </c>
      <c r="AF15" s="122"/>
      <c r="AG15" s="75" t="str">
        <f>IF(tblTrainingLog3578[[#This Row],[PBSP Data Collection &amp; Review ]],tblTrainingLog3578[[#This Row],[PBSP Data Collection &amp; Review ]]+30,"")</f>
        <v/>
      </c>
      <c r="AH15" s="122"/>
      <c r="AI15" s="75" t="str">
        <f>IF(tblTrainingLog3578[[#This Row],[PBSP Progress Report ]],tblTrainingLog3578[[#This Row],[PBSP Progress Report ]]+90,"")</f>
        <v/>
      </c>
      <c r="AJ15" s="122"/>
      <c r="AK15" s="75" t="str">
        <f>IF(tblTrainingLog3578[[#This Row],[Exception to Policy (ETP) request &amp; consent for use of Restrictive Procedures]],tblTrainingLog3578[[#This Row],[Exception to Policy (ETP) request &amp; consent for use of Restrictive Procedures]]+'Plan List'!F$17,"")</f>
        <v/>
      </c>
      <c r="AL15" s="75"/>
      <c r="AM15" s="75"/>
      <c r="AN15" s="75"/>
    </row>
    <row r="16" spans="1:41" ht="33.950000000000003" customHeight="1" x14ac:dyDescent="0.3">
      <c r="C16" s="101"/>
      <c r="D16" s="90"/>
      <c r="E16" s="90"/>
      <c r="F16" s="90"/>
      <c r="G16" s="90"/>
      <c r="H16" s="90"/>
      <c r="I16" s="90"/>
      <c r="J16" s="90"/>
      <c r="K16" s="90"/>
      <c r="L16" s="90"/>
      <c r="M16" s="124"/>
      <c r="N16" s="75" t="str">
        <f>IF(tblTrainingLog3578[[#This Row],[PCSP (formerly known as ISP)]],tblTrainingLog3578[[#This Row],[PCSP (formerly known as ISP)]]+ 365,"")</f>
        <v/>
      </c>
      <c r="O16" s="124"/>
      <c r="P16" s="75" t="str">
        <f t="shared" si="0"/>
        <v/>
      </c>
      <c r="Q16" s="124"/>
      <c r="R16" s="75" t="str">
        <f>IF(tblTrainingLog3578[[#This Row],[Treatment Plan]],tblTrainingLog3578[[#This Row],[Treatment Plan]]+ 90,"")</f>
        <v/>
      </c>
      <c r="S16" s="77"/>
      <c r="T16" s="77"/>
      <c r="U16" s="77"/>
      <c r="V16" s="77"/>
      <c r="W16" s="75" t="str">
        <f>IF(tblTrainingLog3578[[#This Row],[Nurse Delegation 90 day review documentation]],tblTrainingLog3578[[#This Row],[Nurse Delegation 90 day review documentation]]+ 90,"")</f>
        <v/>
      </c>
      <c r="X16" s="77"/>
      <c r="Y16" s="77"/>
      <c r="Z16" s="77"/>
      <c r="AA16" s="75" t="str">
        <f>IF(tblTrainingLog3578[[#This Row],[Psychoactive Medication Documentation of continued need]],tblTrainingLog3578[[#This Row],[Psychoactive Medication Documentation of continued need]]+ 365,"")</f>
        <v/>
      </c>
      <c r="AB16" s="122"/>
      <c r="AC16" s="75" t="str">
        <f>IF(tblTrainingLog3578[[#This Row],[FA - Functional Assessment]],tblTrainingLog3578[[#This Row],[FA - Functional Assessment]]+ 365,"")</f>
        <v/>
      </c>
      <c r="AD16" s="122"/>
      <c r="AE16" s="75" t="str">
        <f>IF(tblTrainingLog3578[[#This Row],[PBSP - Postitve Behavior Support Plan]],tblTrainingLog3578[[#This Row],[PBSP - Postitve Behavior Support Plan]]+ 365,"")</f>
        <v/>
      </c>
      <c r="AF16" s="122"/>
      <c r="AG16" s="75" t="str">
        <f>IF(tblTrainingLog3578[[#This Row],[PBSP Data Collection &amp; Review ]],tblTrainingLog3578[[#This Row],[PBSP Data Collection &amp; Review ]]+30,"")</f>
        <v/>
      </c>
      <c r="AH16" s="122"/>
      <c r="AI16" s="75" t="str">
        <f>IF(tblTrainingLog3578[[#This Row],[PBSP Progress Report ]],tblTrainingLog3578[[#This Row],[PBSP Progress Report ]]+90,"")</f>
        <v/>
      </c>
      <c r="AJ16" s="122"/>
      <c r="AK16" s="75" t="str">
        <f>IF(tblTrainingLog3578[[#This Row],[Exception to Policy (ETP) request &amp; consent for use of Restrictive Procedures]],tblTrainingLog3578[[#This Row],[Exception to Policy (ETP) request &amp; consent for use of Restrictive Procedures]]+'Plan List'!F$17,"")</f>
        <v/>
      </c>
      <c r="AL16" s="75"/>
      <c r="AM16" s="75"/>
      <c r="AN16" s="75"/>
    </row>
    <row r="17" spans="3:40" ht="33.950000000000003" customHeight="1" x14ac:dyDescent="0.3">
      <c r="C17" s="101"/>
      <c r="D17" s="90"/>
      <c r="E17" s="90"/>
      <c r="F17" s="90"/>
      <c r="G17" s="90"/>
      <c r="H17" s="90"/>
      <c r="I17" s="90"/>
      <c r="J17" s="90"/>
      <c r="K17" s="90"/>
      <c r="L17" s="90"/>
      <c r="M17" s="124"/>
      <c r="N17" s="75" t="str">
        <f>IF(tblTrainingLog3578[[#This Row],[PCSP (formerly known as ISP)]],tblTrainingLog3578[[#This Row],[PCSP (formerly known as ISP)]]+ 365,"")</f>
        <v/>
      </c>
      <c r="O17" s="124"/>
      <c r="P17" s="75" t="str">
        <f t="shared" si="0"/>
        <v/>
      </c>
      <c r="Q17" s="124"/>
      <c r="R17" s="75" t="str">
        <f>IF(tblTrainingLog3578[[#This Row],[Treatment Plan]],tblTrainingLog3578[[#This Row],[Treatment Plan]]+ 90,"")</f>
        <v/>
      </c>
      <c r="S17" s="77"/>
      <c r="T17" s="77"/>
      <c r="U17" s="77"/>
      <c r="V17" s="77"/>
      <c r="W17" s="75" t="str">
        <f>IF(tblTrainingLog3578[[#This Row],[Nurse Delegation 90 day review documentation]],tblTrainingLog3578[[#This Row],[Nurse Delegation 90 day review documentation]]+ 90,"")</f>
        <v/>
      </c>
      <c r="X17" s="77"/>
      <c r="Y17" s="77"/>
      <c r="Z17" s="77"/>
      <c r="AA17" s="75" t="str">
        <f>IF(tblTrainingLog3578[[#This Row],[Psychoactive Medication Documentation of continued need]],tblTrainingLog3578[[#This Row],[Psychoactive Medication Documentation of continued need]]+ 365,"")</f>
        <v/>
      </c>
      <c r="AB17" s="122"/>
      <c r="AC17" s="75" t="str">
        <f>IF(tblTrainingLog3578[[#This Row],[FA - Functional Assessment]],tblTrainingLog3578[[#This Row],[FA - Functional Assessment]]+ 365,"")</f>
        <v/>
      </c>
      <c r="AD17" s="122"/>
      <c r="AE17" s="75" t="str">
        <f>IF(tblTrainingLog3578[[#This Row],[PBSP - Postitve Behavior Support Plan]],tblTrainingLog3578[[#This Row],[PBSP - Postitve Behavior Support Plan]]+ 365,"")</f>
        <v/>
      </c>
      <c r="AF17" s="122"/>
      <c r="AG17" s="75" t="str">
        <f>IF(tblTrainingLog3578[[#This Row],[PBSP Data Collection &amp; Review ]],tblTrainingLog3578[[#This Row],[PBSP Data Collection &amp; Review ]]+30,"")</f>
        <v/>
      </c>
      <c r="AH17" s="122"/>
      <c r="AI17" s="75" t="str">
        <f>IF(tblTrainingLog3578[[#This Row],[PBSP Progress Report ]],tblTrainingLog3578[[#This Row],[PBSP Progress Report ]]+90,"")</f>
        <v/>
      </c>
      <c r="AJ17" s="122"/>
      <c r="AK17" s="75" t="str">
        <f>IF(tblTrainingLog3578[[#This Row],[Exception to Policy (ETP) request &amp; consent for use of Restrictive Procedures]],tblTrainingLog3578[[#This Row],[Exception to Policy (ETP) request &amp; consent for use of Restrictive Procedures]]+'Plan List'!F$17,"")</f>
        <v/>
      </c>
      <c r="AL17" s="75"/>
      <c r="AM17" s="75"/>
      <c r="AN17" s="75"/>
    </row>
    <row r="18" spans="3:40" ht="33.950000000000003" customHeight="1" x14ac:dyDescent="0.3">
      <c r="C18" s="101"/>
      <c r="D18" s="90"/>
      <c r="E18" s="90"/>
      <c r="F18" s="90"/>
      <c r="G18" s="90"/>
      <c r="H18" s="90"/>
      <c r="I18" s="90"/>
      <c r="J18" s="90"/>
      <c r="K18" s="90"/>
      <c r="L18" s="90"/>
      <c r="M18" s="124"/>
      <c r="N18" s="75" t="str">
        <f>IF(tblTrainingLog3578[[#This Row],[PCSP (formerly known as ISP)]],tblTrainingLog3578[[#This Row],[PCSP (formerly known as ISP)]]+ 365,"")</f>
        <v/>
      </c>
      <c r="O18" s="124"/>
      <c r="P18" s="75" t="str">
        <f t="shared" si="0"/>
        <v/>
      </c>
      <c r="Q18" s="124"/>
      <c r="R18" s="75" t="str">
        <f>IF(tblTrainingLog3578[[#This Row],[Treatment Plan]],tblTrainingLog3578[[#This Row],[Treatment Plan]]+ 90,"")</f>
        <v/>
      </c>
      <c r="S18" s="77"/>
      <c r="T18" s="77"/>
      <c r="U18" s="77"/>
      <c r="V18" s="77"/>
      <c r="W18" s="75" t="str">
        <f>IF(tblTrainingLog3578[[#This Row],[Nurse Delegation 90 day review documentation]],tblTrainingLog3578[[#This Row],[Nurse Delegation 90 day review documentation]]+ 90,"")</f>
        <v/>
      </c>
      <c r="X18" s="77"/>
      <c r="Y18" s="77"/>
      <c r="Z18" s="77"/>
      <c r="AA18" s="75" t="str">
        <f>IF(tblTrainingLog3578[[#This Row],[Psychoactive Medication Documentation of continued need]],tblTrainingLog3578[[#This Row],[Psychoactive Medication Documentation of continued need]]+ 365,"")</f>
        <v/>
      </c>
      <c r="AB18" s="122"/>
      <c r="AC18" s="75" t="str">
        <f>IF(tblTrainingLog3578[[#This Row],[FA - Functional Assessment]],tblTrainingLog3578[[#This Row],[FA - Functional Assessment]]+ 365,"")</f>
        <v/>
      </c>
      <c r="AD18" s="122"/>
      <c r="AE18" s="75" t="str">
        <f>IF(tblTrainingLog3578[[#This Row],[PBSP - Postitve Behavior Support Plan]],tblTrainingLog3578[[#This Row],[PBSP - Postitve Behavior Support Plan]]+ 365,"")</f>
        <v/>
      </c>
      <c r="AF18" s="122"/>
      <c r="AG18" s="75" t="str">
        <f>IF(tblTrainingLog3578[[#This Row],[PBSP Data Collection &amp; Review ]],tblTrainingLog3578[[#This Row],[PBSP Data Collection &amp; Review ]]+30,"")</f>
        <v/>
      </c>
      <c r="AH18" s="122"/>
      <c r="AI18" s="75" t="str">
        <f>IF(tblTrainingLog3578[[#This Row],[PBSP Progress Report ]],tblTrainingLog3578[[#This Row],[PBSP Progress Report ]]+90,"")</f>
        <v/>
      </c>
      <c r="AJ18" s="122"/>
      <c r="AK18" s="75" t="str">
        <f>IF(tblTrainingLog3578[[#This Row],[Exception to Policy (ETP) request &amp; consent for use of Restrictive Procedures]],tblTrainingLog3578[[#This Row],[Exception to Policy (ETP) request &amp; consent for use of Restrictive Procedures]]+'Plan List'!F$17,"")</f>
        <v/>
      </c>
      <c r="AL18" s="75"/>
      <c r="AM18" s="75"/>
      <c r="AN18" s="75"/>
    </row>
    <row r="19" spans="3:40" ht="33.950000000000003" customHeight="1" x14ac:dyDescent="0.3">
      <c r="C19" s="101"/>
      <c r="D19" s="90"/>
      <c r="E19" s="90"/>
      <c r="F19" s="90"/>
      <c r="G19" s="90"/>
      <c r="H19" s="90"/>
      <c r="I19" s="90"/>
      <c r="J19" s="90"/>
      <c r="K19" s="90"/>
      <c r="L19" s="90"/>
      <c r="M19" s="124"/>
      <c r="N19" s="75" t="str">
        <f>IF(tblTrainingLog3578[[#This Row],[PCSP (formerly known as ISP)]],tblTrainingLog3578[[#This Row],[PCSP (formerly known as ISP)]]+ 365,"")</f>
        <v/>
      </c>
      <c r="O19" s="124"/>
      <c r="P19" s="75" t="str">
        <f t="shared" si="0"/>
        <v/>
      </c>
      <c r="Q19" s="124"/>
      <c r="R19" s="75" t="str">
        <f>IF(tblTrainingLog3578[[#This Row],[Treatment Plan]],tblTrainingLog3578[[#This Row],[Treatment Plan]]+ 90,"")</f>
        <v/>
      </c>
      <c r="S19" s="77"/>
      <c r="T19" s="77"/>
      <c r="U19" s="77"/>
      <c r="V19" s="77"/>
      <c r="W19" s="75" t="str">
        <f>IF(tblTrainingLog3578[[#This Row],[Nurse Delegation 90 day review documentation]],tblTrainingLog3578[[#This Row],[Nurse Delegation 90 day review documentation]]+ 90,"")</f>
        <v/>
      </c>
      <c r="X19" s="77"/>
      <c r="Y19" s="77"/>
      <c r="Z19" s="77"/>
      <c r="AA19" s="75" t="str">
        <f>IF(tblTrainingLog3578[[#This Row],[Psychoactive Medication Documentation of continued need]],tblTrainingLog3578[[#This Row],[Psychoactive Medication Documentation of continued need]]+ 365,"")</f>
        <v/>
      </c>
      <c r="AB19" s="122"/>
      <c r="AC19" s="75" t="str">
        <f>IF(tblTrainingLog3578[[#This Row],[FA - Functional Assessment]],tblTrainingLog3578[[#This Row],[FA - Functional Assessment]]+ 365,"")</f>
        <v/>
      </c>
      <c r="AD19" s="122"/>
      <c r="AE19" s="75" t="str">
        <f>IF(tblTrainingLog3578[[#This Row],[PBSP - Postitve Behavior Support Plan]],tblTrainingLog3578[[#This Row],[PBSP - Postitve Behavior Support Plan]]+ 365,"")</f>
        <v/>
      </c>
      <c r="AF19" s="122"/>
      <c r="AG19" s="75" t="str">
        <f>IF(tblTrainingLog3578[[#This Row],[PBSP Data Collection &amp; Review ]],tblTrainingLog3578[[#This Row],[PBSP Data Collection &amp; Review ]]+30,"")</f>
        <v/>
      </c>
      <c r="AH19" s="122"/>
      <c r="AI19" s="75" t="str">
        <f>IF(tblTrainingLog3578[[#This Row],[PBSP Progress Report ]],tblTrainingLog3578[[#This Row],[PBSP Progress Report ]]+90,"")</f>
        <v/>
      </c>
      <c r="AJ19" s="122"/>
      <c r="AK19" s="75" t="str">
        <f>IF(tblTrainingLog3578[[#This Row],[Exception to Policy (ETP) request &amp; consent for use of Restrictive Procedures]],tblTrainingLog3578[[#This Row],[Exception to Policy (ETP) request &amp; consent for use of Restrictive Procedures]]+'Plan List'!F$17,"")</f>
        <v/>
      </c>
      <c r="AL19" s="75"/>
      <c r="AM19" s="75"/>
      <c r="AN19" s="75"/>
    </row>
    <row r="20" spans="3:40" ht="33.950000000000003" customHeight="1" x14ac:dyDescent="0.3">
      <c r="C20" s="101"/>
      <c r="D20" s="90"/>
      <c r="E20" s="90"/>
      <c r="F20" s="90"/>
      <c r="G20" s="90"/>
      <c r="H20" s="90"/>
      <c r="I20" s="90"/>
      <c r="J20" s="90"/>
      <c r="K20" s="90"/>
      <c r="L20" s="90"/>
      <c r="M20" s="124"/>
      <c r="N20" s="75" t="str">
        <f>IF(tblTrainingLog3578[[#This Row],[PCSP (formerly known as ISP)]],tblTrainingLog3578[[#This Row],[PCSP (formerly known as ISP)]]+ 365,"")</f>
        <v/>
      </c>
      <c r="O20" s="124"/>
      <c r="P20" s="75" t="str">
        <f t="shared" si="0"/>
        <v/>
      </c>
      <c r="Q20" s="124"/>
      <c r="R20" s="75" t="str">
        <f>IF(tblTrainingLog3578[[#This Row],[Treatment Plan]],tblTrainingLog3578[[#This Row],[Treatment Plan]]+ 90,"")</f>
        <v/>
      </c>
      <c r="S20" s="77"/>
      <c r="T20" s="77"/>
      <c r="U20" s="77"/>
      <c r="V20" s="77"/>
      <c r="W20" s="75" t="str">
        <f>IF(tblTrainingLog3578[[#This Row],[Nurse Delegation 90 day review documentation]],tblTrainingLog3578[[#This Row],[Nurse Delegation 90 day review documentation]]+ 90,"")</f>
        <v/>
      </c>
      <c r="X20" s="77"/>
      <c r="Y20" s="77"/>
      <c r="Z20" s="77"/>
      <c r="AA20" s="75" t="str">
        <f>IF(tblTrainingLog3578[[#This Row],[Psychoactive Medication Documentation of continued need]],tblTrainingLog3578[[#This Row],[Psychoactive Medication Documentation of continued need]]+ 365,"")</f>
        <v/>
      </c>
      <c r="AB20" s="122"/>
      <c r="AC20" s="75" t="str">
        <f>IF(tblTrainingLog3578[[#This Row],[FA - Functional Assessment]],tblTrainingLog3578[[#This Row],[FA - Functional Assessment]]+ 365,"")</f>
        <v/>
      </c>
      <c r="AD20" s="122"/>
      <c r="AE20" s="75" t="str">
        <f>IF(tblTrainingLog3578[[#This Row],[PBSP - Postitve Behavior Support Plan]],tblTrainingLog3578[[#This Row],[PBSP - Postitve Behavior Support Plan]]+ 365,"")</f>
        <v/>
      </c>
      <c r="AF20" s="122"/>
      <c r="AG20" s="75" t="str">
        <f>IF(tblTrainingLog3578[[#This Row],[PBSP Data Collection &amp; Review ]],tblTrainingLog3578[[#This Row],[PBSP Data Collection &amp; Review ]]+30,"")</f>
        <v/>
      </c>
      <c r="AH20" s="122"/>
      <c r="AI20" s="75" t="str">
        <f>IF(tblTrainingLog3578[[#This Row],[PBSP Progress Report ]],tblTrainingLog3578[[#This Row],[PBSP Progress Report ]]+90,"")</f>
        <v/>
      </c>
      <c r="AJ20" s="122"/>
      <c r="AK20" s="75" t="str">
        <f>IF(tblTrainingLog3578[[#This Row],[Exception to Policy (ETP) request &amp; consent for use of Restrictive Procedures]],tblTrainingLog3578[[#This Row],[Exception to Policy (ETP) request &amp; consent for use of Restrictive Procedures]]+'Plan List'!F$17,"")</f>
        <v/>
      </c>
      <c r="AL20" s="75"/>
      <c r="AM20" s="75"/>
      <c r="AN20" s="75"/>
    </row>
    <row r="21" spans="3:40" ht="33.950000000000003" customHeight="1" x14ac:dyDescent="0.3">
      <c r="C21" s="101"/>
      <c r="D21" s="90"/>
      <c r="E21" s="90"/>
      <c r="F21" s="90"/>
      <c r="G21" s="90"/>
      <c r="H21" s="90"/>
      <c r="I21" s="90"/>
      <c r="J21" s="90"/>
      <c r="K21" s="90"/>
      <c r="L21" s="90"/>
      <c r="M21" s="124"/>
      <c r="N21" s="75" t="str">
        <f>IF(tblTrainingLog3578[[#This Row],[PCSP (formerly known as ISP)]],tblTrainingLog3578[[#This Row],[PCSP (formerly known as ISP)]]+ 365,"")</f>
        <v/>
      </c>
      <c r="O21" s="124"/>
      <c r="P21" s="75" t="str">
        <f t="shared" si="0"/>
        <v/>
      </c>
      <c r="Q21" s="124"/>
      <c r="R21" s="75" t="str">
        <f>IF(tblTrainingLog3578[[#This Row],[Treatment Plan]],tblTrainingLog3578[[#This Row],[Treatment Plan]]+ 90,"")</f>
        <v/>
      </c>
      <c r="S21" s="83"/>
      <c r="T21" s="83"/>
      <c r="U21" s="83"/>
      <c r="V21" s="77"/>
      <c r="W21" s="75" t="str">
        <f>IF(tblTrainingLog3578[[#This Row],[Nurse Delegation 90 day review documentation]],tblTrainingLog3578[[#This Row],[Nurse Delegation 90 day review documentation]]+ 90,"")</f>
        <v/>
      </c>
      <c r="X21" s="83"/>
      <c r="Y21" s="83"/>
      <c r="Z21" s="83"/>
      <c r="AA21" s="75" t="str">
        <f>IF(tblTrainingLog3578[[#This Row],[Psychoactive Medication Documentation of continued need]],tblTrainingLog3578[[#This Row],[Psychoactive Medication Documentation of continued need]]+ 365,"")</f>
        <v/>
      </c>
      <c r="AB21" s="123"/>
      <c r="AC21" s="75" t="str">
        <f>IF(tblTrainingLog3578[[#This Row],[FA - Functional Assessment]],tblTrainingLog3578[[#This Row],[FA - Functional Assessment]]+ 365,"")</f>
        <v/>
      </c>
      <c r="AD21" s="123"/>
      <c r="AE21" s="75" t="str">
        <f>IF(tblTrainingLog3578[[#This Row],[PBSP - Postitve Behavior Support Plan]],tblTrainingLog3578[[#This Row],[PBSP - Postitve Behavior Support Plan]]+ 365,"")</f>
        <v/>
      </c>
      <c r="AF21" s="123"/>
      <c r="AG21" s="82" t="str">
        <f>IF(tblTrainingLog3578[[#This Row],[PBSP Data Collection &amp; Review ]],tblTrainingLog3578[[#This Row],[PBSP Data Collection &amp; Review ]]+30,"")</f>
        <v/>
      </c>
      <c r="AH21" s="123"/>
      <c r="AI21" s="75" t="str">
        <f>IF(tblTrainingLog3578[[#This Row],[PBSP Progress Report ]],tblTrainingLog3578[[#This Row],[PBSP Progress Report ]]+90,"")</f>
        <v/>
      </c>
      <c r="AJ21" s="123"/>
      <c r="AK21" s="82" t="str">
        <f>IF(tblTrainingLog3578[[#This Row],[Exception to Policy (ETP) request &amp; consent for use of Restrictive Procedures]],tblTrainingLog3578[[#This Row],[Exception to Policy (ETP) request &amp; consent for use of Restrictive Procedures]]+'Plan List'!F$17,"")</f>
        <v/>
      </c>
      <c r="AL21" s="82"/>
      <c r="AM21" s="82"/>
      <c r="AN21" s="82"/>
    </row>
    <row r="22" spans="3:40" ht="33.950000000000003" customHeight="1" x14ac:dyDescent="0.3">
      <c r="C22" s="101"/>
      <c r="D22" s="90"/>
      <c r="E22" s="90"/>
      <c r="F22" s="90"/>
      <c r="G22" s="90"/>
      <c r="H22" s="90"/>
      <c r="I22" s="90"/>
      <c r="J22" s="90"/>
      <c r="K22" s="90"/>
      <c r="L22" s="90"/>
      <c r="M22" s="124"/>
      <c r="N22" s="75" t="str">
        <f>IF(tblTrainingLog3578[[#This Row],[PCSP (formerly known as ISP)]],tblTrainingLog3578[[#This Row],[PCSP (formerly known as ISP)]]+ 365,"")</f>
        <v/>
      </c>
      <c r="O22" s="124"/>
      <c r="P22" s="75" t="str">
        <f t="shared" si="0"/>
        <v/>
      </c>
      <c r="Q22" s="124"/>
      <c r="R22" s="75" t="str">
        <f>IF(tblTrainingLog3578[[#This Row],[Treatment Plan]],tblTrainingLog3578[[#This Row],[Treatment Plan]]+ 90,"")</f>
        <v/>
      </c>
      <c r="S22" s="83"/>
      <c r="T22" s="83"/>
      <c r="U22" s="83"/>
      <c r="V22" s="77"/>
      <c r="W22" s="75" t="str">
        <f>IF(tblTrainingLog3578[[#This Row],[Nurse Delegation 90 day review documentation]],tblTrainingLog3578[[#This Row],[Nurse Delegation 90 day review documentation]]+ 90,"")</f>
        <v/>
      </c>
      <c r="X22" s="83"/>
      <c r="Y22" s="83"/>
      <c r="Z22" s="83"/>
      <c r="AA22" s="75" t="str">
        <f>IF(tblTrainingLog3578[[#This Row],[Psychoactive Medication Documentation of continued need]],tblTrainingLog3578[[#This Row],[Psychoactive Medication Documentation of continued need]]+ 365,"")</f>
        <v/>
      </c>
      <c r="AB22" s="123"/>
      <c r="AC22" s="75" t="str">
        <f>IF(tblTrainingLog3578[[#This Row],[FA - Functional Assessment]],tblTrainingLog3578[[#This Row],[FA - Functional Assessment]]+ 365,"")</f>
        <v/>
      </c>
      <c r="AD22" s="123"/>
      <c r="AE22" s="75" t="str">
        <f>IF(tblTrainingLog3578[[#This Row],[PBSP - Postitve Behavior Support Plan]],tblTrainingLog3578[[#This Row],[PBSP - Postitve Behavior Support Plan]]+ 365,"")</f>
        <v/>
      </c>
      <c r="AF22" s="123"/>
      <c r="AG22" s="82" t="str">
        <f>IF(tblTrainingLog3578[[#This Row],[PBSP Data Collection &amp; Review ]],tblTrainingLog3578[[#This Row],[PBSP Data Collection &amp; Review ]]+30,"")</f>
        <v/>
      </c>
      <c r="AH22" s="123"/>
      <c r="AI22" s="75" t="str">
        <f>IF(tblTrainingLog3578[[#This Row],[PBSP Progress Report ]],tblTrainingLog3578[[#This Row],[PBSP Progress Report ]]+90,"")</f>
        <v/>
      </c>
      <c r="AJ22" s="123"/>
      <c r="AK22" s="82" t="str">
        <f>IF(tblTrainingLog3578[[#This Row],[Exception to Policy (ETP) request &amp; consent for use of Restrictive Procedures]],tblTrainingLog3578[[#This Row],[Exception to Policy (ETP) request &amp; consent for use of Restrictive Procedures]]+'Plan List'!F$17,"")</f>
        <v/>
      </c>
      <c r="AL22" s="82"/>
      <c r="AM22" s="82"/>
      <c r="AN22" s="82"/>
    </row>
    <row r="23" spans="3:40" ht="33.950000000000003" customHeight="1" x14ac:dyDescent="0.3">
      <c r="C23" s="101"/>
      <c r="D23" s="90"/>
      <c r="E23" s="90"/>
      <c r="F23" s="90"/>
      <c r="G23" s="90"/>
      <c r="H23" s="90"/>
      <c r="I23" s="90"/>
      <c r="J23" s="90"/>
      <c r="K23" s="90"/>
      <c r="L23" s="90"/>
      <c r="M23" s="124"/>
      <c r="N23" s="75" t="str">
        <f>IF(tblTrainingLog3578[[#This Row],[PCSP (formerly known as ISP)]],tblTrainingLog3578[[#This Row],[PCSP (formerly known as ISP)]]+ 365,"")</f>
        <v/>
      </c>
      <c r="O23" s="124"/>
      <c r="P23" s="75" t="str">
        <f t="shared" si="0"/>
        <v/>
      </c>
      <c r="Q23" s="124"/>
      <c r="R23" s="75" t="str">
        <f>IF(tblTrainingLog3578[[#This Row],[Treatment Plan]],tblTrainingLog3578[[#This Row],[Treatment Plan]]+ 90,"")</f>
        <v/>
      </c>
      <c r="S23" s="83"/>
      <c r="T23" s="83"/>
      <c r="U23" s="83"/>
      <c r="V23" s="77"/>
      <c r="W23" s="75" t="str">
        <f>IF(tblTrainingLog3578[[#This Row],[Nurse Delegation 90 day review documentation]],tblTrainingLog3578[[#This Row],[Nurse Delegation 90 day review documentation]]+ 90,"")</f>
        <v/>
      </c>
      <c r="X23" s="83"/>
      <c r="Y23" s="83"/>
      <c r="Z23" s="83"/>
      <c r="AA23" s="75" t="str">
        <f>IF(tblTrainingLog3578[[#This Row],[Psychoactive Medication Documentation of continued need]],tblTrainingLog3578[[#This Row],[Psychoactive Medication Documentation of continued need]]+ 365,"")</f>
        <v/>
      </c>
      <c r="AB23" s="123"/>
      <c r="AC23" s="75" t="str">
        <f>IF(tblTrainingLog3578[[#This Row],[FA - Functional Assessment]],tblTrainingLog3578[[#This Row],[FA - Functional Assessment]]+ 365,"")</f>
        <v/>
      </c>
      <c r="AD23" s="123"/>
      <c r="AE23" s="75" t="str">
        <f>IF(tblTrainingLog3578[[#This Row],[PBSP - Postitve Behavior Support Plan]],tblTrainingLog3578[[#This Row],[PBSP - Postitve Behavior Support Plan]]+ 365,"")</f>
        <v/>
      </c>
      <c r="AF23" s="123"/>
      <c r="AG23" s="82" t="str">
        <f>IF(tblTrainingLog3578[[#This Row],[PBSP Data Collection &amp; Review ]],tblTrainingLog3578[[#This Row],[PBSP Data Collection &amp; Review ]]+30,"")</f>
        <v/>
      </c>
      <c r="AH23" s="123"/>
      <c r="AI23" s="75" t="str">
        <f>IF(tblTrainingLog3578[[#This Row],[PBSP Progress Report ]],tblTrainingLog3578[[#This Row],[PBSP Progress Report ]]+90,"")</f>
        <v/>
      </c>
      <c r="AJ23" s="123"/>
      <c r="AK23" s="82" t="str">
        <f>IF(tblTrainingLog3578[[#This Row],[Exception to Policy (ETP) request &amp; consent for use of Restrictive Procedures]],tblTrainingLog3578[[#This Row],[Exception to Policy (ETP) request &amp; consent for use of Restrictive Procedures]]+'Plan List'!F$17,"")</f>
        <v/>
      </c>
      <c r="AL23" s="82"/>
      <c r="AM23" s="82"/>
      <c r="AN23" s="82"/>
    </row>
    <row r="24" spans="3:40" ht="33.950000000000003" customHeight="1" x14ac:dyDescent="0.3">
      <c r="C24" s="101"/>
      <c r="D24" s="90"/>
      <c r="E24" s="90"/>
      <c r="F24" s="90"/>
      <c r="G24" s="90"/>
      <c r="H24" s="90"/>
      <c r="I24" s="90"/>
      <c r="J24" s="90"/>
      <c r="K24" s="90"/>
      <c r="L24" s="90"/>
      <c r="M24" s="124"/>
      <c r="N24" s="75" t="str">
        <f>IF(tblTrainingLog3578[[#This Row],[PCSP (formerly known as ISP)]],tblTrainingLog3578[[#This Row],[PCSP (formerly known as ISP)]]+ 365,"")</f>
        <v/>
      </c>
      <c r="O24" s="124"/>
      <c r="P24" s="75" t="str">
        <f t="shared" si="0"/>
        <v/>
      </c>
      <c r="Q24" s="124"/>
      <c r="R24" s="75" t="str">
        <f>IF(tblTrainingLog3578[[#This Row],[Treatment Plan]],tblTrainingLog3578[[#This Row],[Treatment Plan]]+ 90,"")</f>
        <v/>
      </c>
      <c r="S24" s="83"/>
      <c r="T24" s="83"/>
      <c r="U24" s="83"/>
      <c r="V24" s="77"/>
      <c r="W24" s="75" t="str">
        <f>IF(tblTrainingLog3578[[#This Row],[Nurse Delegation 90 day review documentation]],tblTrainingLog3578[[#This Row],[Nurse Delegation 90 day review documentation]]+ 90,"")</f>
        <v/>
      </c>
      <c r="X24" s="83"/>
      <c r="Y24" s="83"/>
      <c r="Z24" s="83"/>
      <c r="AA24" s="75" t="str">
        <f>IF(tblTrainingLog3578[[#This Row],[Psychoactive Medication Documentation of continued need]],tblTrainingLog3578[[#This Row],[Psychoactive Medication Documentation of continued need]]+ 365,"")</f>
        <v/>
      </c>
      <c r="AB24" s="123"/>
      <c r="AC24" s="75" t="str">
        <f>IF(tblTrainingLog3578[[#This Row],[FA - Functional Assessment]],tblTrainingLog3578[[#This Row],[FA - Functional Assessment]]+ 365,"")</f>
        <v/>
      </c>
      <c r="AD24" s="123"/>
      <c r="AE24" s="75" t="str">
        <f>IF(tblTrainingLog3578[[#This Row],[PBSP - Postitve Behavior Support Plan]],tblTrainingLog3578[[#This Row],[PBSP - Postitve Behavior Support Plan]]+ 365,"")</f>
        <v/>
      </c>
      <c r="AF24" s="123"/>
      <c r="AG24" s="82" t="str">
        <f>IF(tblTrainingLog3578[[#This Row],[PBSP Data Collection &amp; Review ]],tblTrainingLog3578[[#This Row],[PBSP Data Collection &amp; Review ]]+30,"")</f>
        <v/>
      </c>
      <c r="AH24" s="123"/>
      <c r="AI24" s="75" t="str">
        <f>IF(tblTrainingLog3578[[#This Row],[PBSP Progress Report ]],tblTrainingLog3578[[#This Row],[PBSP Progress Report ]]+90,"")</f>
        <v/>
      </c>
      <c r="AJ24" s="123"/>
      <c r="AK24" s="82" t="str">
        <f>IF(tblTrainingLog3578[[#This Row],[Exception to Policy (ETP) request &amp; consent for use of Restrictive Procedures]],tblTrainingLog3578[[#This Row],[Exception to Policy (ETP) request &amp; consent for use of Restrictive Procedures]]+'Plan List'!F$17,"")</f>
        <v/>
      </c>
      <c r="AL24" s="82"/>
      <c r="AM24" s="82"/>
      <c r="AN24" s="82"/>
    </row>
    <row r="25" spans="3:40" ht="33.950000000000003" customHeight="1" x14ac:dyDescent="0.3">
      <c r="C25" s="101"/>
      <c r="D25" s="90"/>
      <c r="E25" s="90"/>
      <c r="F25" s="90"/>
      <c r="G25" s="90"/>
      <c r="H25" s="90"/>
      <c r="I25" s="90"/>
      <c r="J25" s="90"/>
      <c r="K25" s="90"/>
      <c r="L25" s="90"/>
      <c r="M25" s="124"/>
      <c r="N25" s="75" t="str">
        <f>IF(tblTrainingLog3578[[#This Row],[PCSP (formerly known as ISP)]],tblTrainingLog3578[[#This Row],[PCSP (formerly known as ISP)]]+ 365,"")</f>
        <v/>
      </c>
      <c r="O25" s="124"/>
      <c r="P25" s="75" t="str">
        <f t="shared" si="0"/>
        <v/>
      </c>
      <c r="Q25" s="124"/>
      <c r="R25" s="75" t="str">
        <f>IF(tblTrainingLog3578[[#This Row],[Treatment Plan]],tblTrainingLog3578[[#This Row],[Treatment Plan]]+ 90,"")</f>
        <v/>
      </c>
      <c r="S25" s="83"/>
      <c r="T25" s="83"/>
      <c r="U25" s="83"/>
      <c r="V25" s="77"/>
      <c r="W25" s="75" t="str">
        <f>IF(tblTrainingLog3578[[#This Row],[Nurse Delegation 90 day review documentation]],tblTrainingLog3578[[#This Row],[Nurse Delegation 90 day review documentation]]+ 90,"")</f>
        <v/>
      </c>
      <c r="X25" s="83"/>
      <c r="Y25" s="83"/>
      <c r="Z25" s="83"/>
      <c r="AA25" s="75" t="str">
        <f>IF(tblTrainingLog3578[[#This Row],[Psychoactive Medication Documentation of continued need]],tblTrainingLog3578[[#This Row],[Psychoactive Medication Documentation of continued need]]+ 365,"")</f>
        <v/>
      </c>
      <c r="AB25" s="123"/>
      <c r="AC25" s="75" t="str">
        <f>IF(tblTrainingLog3578[[#This Row],[FA - Functional Assessment]],tblTrainingLog3578[[#This Row],[FA - Functional Assessment]]+ 365,"")</f>
        <v/>
      </c>
      <c r="AD25" s="123"/>
      <c r="AE25" s="75" t="str">
        <f>IF(tblTrainingLog3578[[#This Row],[PBSP - Postitve Behavior Support Plan]],tblTrainingLog3578[[#This Row],[PBSP - Postitve Behavior Support Plan]]+ 365,"")</f>
        <v/>
      </c>
      <c r="AF25" s="123"/>
      <c r="AG25" s="82" t="str">
        <f>IF(tblTrainingLog3578[[#This Row],[PBSP Data Collection &amp; Review ]],tblTrainingLog3578[[#This Row],[PBSP Data Collection &amp; Review ]]+30,"")</f>
        <v/>
      </c>
      <c r="AH25" s="123"/>
      <c r="AI25" s="75" t="str">
        <f>IF(tblTrainingLog3578[[#This Row],[PBSP Progress Report ]],tblTrainingLog3578[[#This Row],[PBSP Progress Report ]]+90,"")</f>
        <v/>
      </c>
      <c r="AJ25" s="123"/>
      <c r="AK25" s="82" t="str">
        <f>IF(tblTrainingLog3578[[#This Row],[Exception to Policy (ETP) request &amp; consent for use of Restrictive Procedures]],tblTrainingLog3578[[#This Row],[Exception to Policy (ETP) request &amp; consent for use of Restrictive Procedures]]+'Plan List'!F$17,"")</f>
        <v/>
      </c>
      <c r="AL25" s="82"/>
      <c r="AM25" s="82"/>
      <c r="AN25" s="82"/>
    </row>
    <row r="26" spans="3:40" ht="33.950000000000003" customHeight="1" x14ac:dyDescent="0.3">
      <c r="C26" s="101"/>
      <c r="D26" s="90"/>
      <c r="E26" s="90"/>
      <c r="F26" s="90"/>
      <c r="G26" s="90"/>
      <c r="H26" s="90"/>
      <c r="I26" s="90"/>
      <c r="J26" s="90"/>
      <c r="K26" s="90"/>
      <c r="L26" s="90"/>
      <c r="M26" s="124"/>
      <c r="N26" s="75" t="str">
        <f>IF(tblTrainingLog3578[[#This Row],[PCSP (formerly known as ISP)]],tblTrainingLog3578[[#This Row],[PCSP (formerly known as ISP)]]+ 365,"")</f>
        <v/>
      </c>
      <c r="O26" s="124"/>
      <c r="P26" s="75" t="str">
        <f t="shared" si="0"/>
        <v/>
      </c>
      <c r="Q26" s="124"/>
      <c r="R26" s="75" t="str">
        <f>IF(tblTrainingLog3578[[#This Row],[Treatment Plan]],tblTrainingLog3578[[#This Row],[Treatment Plan]]+ 90,"")</f>
        <v/>
      </c>
      <c r="S26" s="83"/>
      <c r="T26" s="83"/>
      <c r="U26" s="83"/>
      <c r="V26" s="77"/>
      <c r="W26" s="75" t="str">
        <f>IF(tblTrainingLog3578[[#This Row],[Nurse Delegation 90 day review documentation]],tblTrainingLog3578[[#This Row],[Nurse Delegation 90 day review documentation]]+ 90,"")</f>
        <v/>
      </c>
      <c r="X26" s="83"/>
      <c r="Y26" s="83"/>
      <c r="Z26" s="83"/>
      <c r="AA26" s="75" t="str">
        <f>IF(tblTrainingLog3578[[#This Row],[Psychoactive Medication Documentation of continued need]],tblTrainingLog3578[[#This Row],[Psychoactive Medication Documentation of continued need]]+ 365,"")</f>
        <v/>
      </c>
      <c r="AB26" s="123"/>
      <c r="AC26" s="75" t="str">
        <f>IF(tblTrainingLog3578[[#This Row],[FA - Functional Assessment]],tblTrainingLog3578[[#This Row],[FA - Functional Assessment]]+ 365,"")</f>
        <v/>
      </c>
      <c r="AD26" s="123"/>
      <c r="AE26" s="75" t="str">
        <f>IF(tblTrainingLog3578[[#This Row],[PBSP - Postitve Behavior Support Plan]],tblTrainingLog3578[[#This Row],[PBSP - Postitve Behavior Support Plan]]+ 365,"")</f>
        <v/>
      </c>
      <c r="AF26" s="123"/>
      <c r="AG26" s="82" t="str">
        <f>IF(tblTrainingLog3578[[#This Row],[PBSP Data Collection &amp; Review ]],tblTrainingLog3578[[#This Row],[PBSP Data Collection &amp; Review ]]+30,"")</f>
        <v/>
      </c>
      <c r="AH26" s="123"/>
      <c r="AI26" s="75" t="str">
        <f>IF(tblTrainingLog3578[[#This Row],[PBSP Progress Report ]],tblTrainingLog3578[[#This Row],[PBSP Progress Report ]]+90,"")</f>
        <v/>
      </c>
      <c r="AJ26" s="123"/>
      <c r="AK26" s="82" t="str">
        <f>IF(tblTrainingLog3578[[#This Row],[Exception to Policy (ETP) request &amp; consent for use of Restrictive Procedures]],tblTrainingLog3578[[#This Row],[Exception to Policy (ETP) request &amp; consent for use of Restrictive Procedures]]+'Plan List'!F$17,"")</f>
        <v/>
      </c>
      <c r="AL26" s="82"/>
      <c r="AM26" s="82"/>
      <c r="AN26" s="82"/>
    </row>
    <row r="27" spans="3:40" ht="33.950000000000003" customHeight="1" x14ac:dyDescent="0.3">
      <c r="C27" s="101"/>
      <c r="D27" s="90"/>
      <c r="E27" s="90"/>
      <c r="F27" s="90"/>
      <c r="G27" s="90"/>
      <c r="H27" s="90"/>
      <c r="I27" s="90"/>
      <c r="J27" s="90"/>
      <c r="K27" s="90"/>
      <c r="L27" s="90"/>
      <c r="M27" s="124"/>
      <c r="N27" s="75" t="str">
        <f>IF(tblTrainingLog3578[[#This Row],[PCSP (formerly known as ISP)]],tblTrainingLog3578[[#This Row],[PCSP (formerly known as ISP)]]+ 365,"")</f>
        <v/>
      </c>
      <c r="O27" s="124"/>
      <c r="P27" s="75" t="str">
        <f t="shared" si="0"/>
        <v/>
      </c>
      <c r="Q27" s="124"/>
      <c r="R27" s="75" t="str">
        <f>IF(tblTrainingLog3578[[#This Row],[Treatment Plan]],tblTrainingLog3578[[#This Row],[Treatment Plan]]+ 90,"")</f>
        <v/>
      </c>
      <c r="S27" s="83"/>
      <c r="T27" s="83"/>
      <c r="U27" s="83"/>
      <c r="V27" s="77"/>
      <c r="W27" s="75" t="str">
        <f>IF(tblTrainingLog3578[[#This Row],[Nurse Delegation 90 day review documentation]],tblTrainingLog3578[[#This Row],[Nurse Delegation 90 day review documentation]]+ 90,"")</f>
        <v/>
      </c>
      <c r="X27" s="83"/>
      <c r="Y27" s="83"/>
      <c r="Z27" s="83"/>
      <c r="AA27" s="75" t="str">
        <f>IF(tblTrainingLog3578[[#This Row],[Psychoactive Medication Documentation of continued need]],tblTrainingLog3578[[#This Row],[Psychoactive Medication Documentation of continued need]]+ 365,"")</f>
        <v/>
      </c>
      <c r="AB27" s="123"/>
      <c r="AC27" s="75" t="str">
        <f>IF(tblTrainingLog3578[[#This Row],[FA - Functional Assessment]],tblTrainingLog3578[[#This Row],[FA - Functional Assessment]]+ 365,"")</f>
        <v/>
      </c>
      <c r="AD27" s="123"/>
      <c r="AE27" s="75" t="str">
        <f>IF(tblTrainingLog3578[[#This Row],[PBSP - Postitve Behavior Support Plan]],tblTrainingLog3578[[#This Row],[PBSP - Postitve Behavior Support Plan]]+ 365,"")</f>
        <v/>
      </c>
      <c r="AF27" s="123"/>
      <c r="AG27" s="82" t="str">
        <f>IF(tblTrainingLog3578[[#This Row],[PBSP Data Collection &amp; Review ]],tblTrainingLog3578[[#This Row],[PBSP Data Collection &amp; Review ]]+30,"")</f>
        <v/>
      </c>
      <c r="AH27" s="123"/>
      <c r="AI27" s="75" t="str">
        <f>IF(tblTrainingLog3578[[#This Row],[PBSP Progress Report ]],tblTrainingLog3578[[#This Row],[PBSP Progress Report ]]+90,"")</f>
        <v/>
      </c>
      <c r="AJ27" s="123"/>
      <c r="AK27" s="82" t="str">
        <f>IF(tblTrainingLog3578[[#This Row],[Exception to Policy (ETP) request &amp; consent for use of Restrictive Procedures]],tblTrainingLog3578[[#This Row],[Exception to Policy (ETP) request &amp; consent for use of Restrictive Procedures]]+'Plan List'!F$17,"")</f>
        <v/>
      </c>
      <c r="AL27" s="82"/>
      <c r="AM27" s="82"/>
      <c r="AN27" s="82"/>
    </row>
    <row r="28" spans="3:40" ht="33.950000000000003" customHeight="1" x14ac:dyDescent="0.3">
      <c r="C28" s="101"/>
      <c r="D28" s="90"/>
      <c r="E28" s="90"/>
      <c r="F28" s="90"/>
      <c r="G28" s="90"/>
      <c r="H28" s="90"/>
      <c r="I28" s="90"/>
      <c r="J28" s="90"/>
      <c r="K28" s="90"/>
      <c r="L28" s="90"/>
      <c r="M28" s="124"/>
      <c r="N28" s="75" t="str">
        <f>IF(tblTrainingLog3578[[#This Row],[PCSP (formerly known as ISP)]],tblTrainingLog3578[[#This Row],[PCSP (formerly known as ISP)]]+ 365,"")</f>
        <v/>
      </c>
      <c r="O28" s="124"/>
      <c r="P28" s="75" t="str">
        <f t="shared" si="0"/>
        <v/>
      </c>
      <c r="Q28" s="124"/>
      <c r="R28" s="75" t="str">
        <f>IF(tblTrainingLog3578[[#This Row],[Treatment Plan]],tblTrainingLog3578[[#This Row],[Treatment Plan]]+ 90,"")</f>
        <v/>
      </c>
      <c r="S28" s="83"/>
      <c r="T28" s="83"/>
      <c r="U28" s="83"/>
      <c r="V28" s="77"/>
      <c r="W28" s="75" t="str">
        <f>IF(tblTrainingLog3578[[#This Row],[Nurse Delegation 90 day review documentation]],tblTrainingLog3578[[#This Row],[Nurse Delegation 90 day review documentation]]+ 90,"")</f>
        <v/>
      </c>
      <c r="X28" s="83"/>
      <c r="Y28" s="83"/>
      <c r="Z28" s="83"/>
      <c r="AA28" s="75" t="str">
        <f>IF(tblTrainingLog3578[[#This Row],[Psychoactive Medication Documentation of continued need]],tblTrainingLog3578[[#This Row],[Psychoactive Medication Documentation of continued need]]+ 365,"")</f>
        <v/>
      </c>
      <c r="AB28" s="123"/>
      <c r="AC28" s="75" t="str">
        <f>IF(tblTrainingLog3578[[#This Row],[FA - Functional Assessment]],tblTrainingLog3578[[#This Row],[FA - Functional Assessment]]+ 365,"")</f>
        <v/>
      </c>
      <c r="AD28" s="123"/>
      <c r="AE28" s="75" t="str">
        <f>IF(tblTrainingLog3578[[#This Row],[PBSP - Postitve Behavior Support Plan]],tblTrainingLog3578[[#This Row],[PBSP - Postitve Behavior Support Plan]]+ 365,"")</f>
        <v/>
      </c>
      <c r="AF28" s="123"/>
      <c r="AG28" s="82" t="str">
        <f>IF(tblTrainingLog3578[[#This Row],[PBSP Data Collection &amp; Review ]],tblTrainingLog3578[[#This Row],[PBSP Data Collection &amp; Review ]]+30,"")</f>
        <v/>
      </c>
      <c r="AH28" s="123"/>
      <c r="AI28" s="75" t="str">
        <f>IF(tblTrainingLog3578[[#This Row],[PBSP Progress Report ]],tblTrainingLog3578[[#This Row],[PBSP Progress Report ]]+90,"")</f>
        <v/>
      </c>
      <c r="AJ28" s="123"/>
      <c r="AK28" s="82" t="str">
        <f>IF(tblTrainingLog3578[[#This Row],[Exception to Policy (ETP) request &amp; consent for use of Restrictive Procedures]],tblTrainingLog3578[[#This Row],[Exception to Policy (ETP) request &amp; consent for use of Restrictive Procedures]]+'Plan List'!F$17,"")</f>
        <v/>
      </c>
      <c r="AL28" s="82"/>
      <c r="AM28" s="82"/>
      <c r="AN28" s="82"/>
    </row>
    <row r="29" spans="3:40" ht="33.950000000000003" customHeight="1" x14ac:dyDescent="0.3">
      <c r="C29" s="101"/>
      <c r="D29" s="90"/>
      <c r="E29" s="90"/>
      <c r="F29" s="90"/>
      <c r="G29" s="90"/>
      <c r="H29" s="90"/>
      <c r="I29" s="90"/>
      <c r="J29" s="90"/>
      <c r="K29" s="90"/>
      <c r="L29" s="90"/>
      <c r="M29" s="124"/>
      <c r="N29" s="75" t="str">
        <f>IF(tblTrainingLog3578[[#This Row],[PCSP (formerly known as ISP)]],tblTrainingLog3578[[#This Row],[PCSP (formerly known as ISP)]]+ 365,"")</f>
        <v/>
      </c>
      <c r="O29" s="124"/>
      <c r="P29" s="75" t="str">
        <f t="shared" si="0"/>
        <v/>
      </c>
      <c r="Q29" s="124"/>
      <c r="R29" s="75" t="str">
        <f>IF(tblTrainingLog3578[[#This Row],[Treatment Plan]],tblTrainingLog3578[[#This Row],[Treatment Plan]]+ 90,"")</f>
        <v/>
      </c>
      <c r="S29" s="83"/>
      <c r="T29" s="83"/>
      <c r="U29" s="83"/>
      <c r="V29" s="77"/>
      <c r="W29" s="75" t="str">
        <f>IF(tblTrainingLog3578[[#This Row],[Nurse Delegation 90 day review documentation]],tblTrainingLog3578[[#This Row],[Nurse Delegation 90 day review documentation]]+ 90,"")</f>
        <v/>
      </c>
      <c r="X29" s="83"/>
      <c r="Y29" s="83"/>
      <c r="Z29" s="83"/>
      <c r="AA29" s="75" t="str">
        <f>IF(tblTrainingLog3578[[#This Row],[Psychoactive Medication Documentation of continued need]],tblTrainingLog3578[[#This Row],[Psychoactive Medication Documentation of continued need]]+ 365,"")</f>
        <v/>
      </c>
      <c r="AB29" s="123"/>
      <c r="AC29" s="75" t="str">
        <f>IF(tblTrainingLog3578[[#This Row],[FA - Functional Assessment]],tblTrainingLog3578[[#This Row],[FA - Functional Assessment]]+ 365,"")</f>
        <v/>
      </c>
      <c r="AD29" s="123"/>
      <c r="AE29" s="75" t="str">
        <f>IF(tblTrainingLog3578[[#This Row],[PBSP - Postitve Behavior Support Plan]],tblTrainingLog3578[[#This Row],[PBSP - Postitve Behavior Support Plan]]+ 365,"")</f>
        <v/>
      </c>
      <c r="AF29" s="123"/>
      <c r="AG29" s="82" t="str">
        <f>IF(tblTrainingLog3578[[#This Row],[PBSP Data Collection &amp; Review ]],tblTrainingLog3578[[#This Row],[PBSP Data Collection &amp; Review ]]+30,"")</f>
        <v/>
      </c>
      <c r="AH29" s="123"/>
      <c r="AI29" s="75" t="str">
        <f>IF(tblTrainingLog3578[[#This Row],[PBSP Progress Report ]],tblTrainingLog3578[[#This Row],[PBSP Progress Report ]]+90,"")</f>
        <v/>
      </c>
      <c r="AJ29" s="123"/>
      <c r="AK29" s="82" t="str">
        <f>IF(tblTrainingLog3578[[#This Row],[Exception to Policy (ETP) request &amp; consent for use of Restrictive Procedures]],tblTrainingLog3578[[#This Row],[Exception to Policy (ETP) request &amp; consent for use of Restrictive Procedures]]+'Plan List'!F$17,"")</f>
        <v/>
      </c>
      <c r="AL29" s="82"/>
      <c r="AM29" s="82"/>
      <c r="AN29" s="82"/>
    </row>
    <row r="30" spans="3:40" ht="33.950000000000003" customHeight="1" x14ac:dyDescent="0.3">
      <c r="C30" s="101"/>
      <c r="D30" s="90"/>
      <c r="E30" s="90"/>
      <c r="F30" s="90"/>
      <c r="G30" s="90"/>
      <c r="H30" s="90"/>
      <c r="I30" s="90"/>
      <c r="J30" s="90"/>
      <c r="K30" s="90"/>
      <c r="L30" s="90"/>
      <c r="M30" s="124"/>
      <c r="N30" s="75" t="str">
        <f>IF(tblTrainingLog3578[[#This Row],[PCSP (formerly known as ISP)]],tblTrainingLog3578[[#This Row],[PCSP (formerly known as ISP)]]+ 365,"")</f>
        <v/>
      </c>
      <c r="O30" s="124"/>
      <c r="P30" s="75" t="str">
        <f t="shared" si="0"/>
        <v/>
      </c>
      <c r="Q30" s="124"/>
      <c r="R30" s="75" t="str">
        <f>IF(tblTrainingLog3578[[#This Row],[Treatment Plan]],tblTrainingLog3578[[#This Row],[Treatment Plan]]+ 90,"")</f>
        <v/>
      </c>
      <c r="S30" s="83"/>
      <c r="T30" s="83"/>
      <c r="U30" s="83"/>
      <c r="V30" s="77"/>
      <c r="W30" s="75" t="str">
        <f>IF(tblTrainingLog3578[[#This Row],[Nurse Delegation 90 day review documentation]],tblTrainingLog3578[[#This Row],[Nurse Delegation 90 day review documentation]]+ 90,"")</f>
        <v/>
      </c>
      <c r="X30" s="83"/>
      <c r="Y30" s="83"/>
      <c r="Z30" s="83"/>
      <c r="AA30" s="75" t="str">
        <f>IF(tblTrainingLog3578[[#This Row],[Psychoactive Medication Documentation of continued need]],tblTrainingLog3578[[#This Row],[Psychoactive Medication Documentation of continued need]]+ 365,"")</f>
        <v/>
      </c>
      <c r="AB30" s="123"/>
      <c r="AC30" s="75" t="str">
        <f>IF(tblTrainingLog3578[[#This Row],[FA - Functional Assessment]],tblTrainingLog3578[[#This Row],[FA - Functional Assessment]]+ 365,"")</f>
        <v/>
      </c>
      <c r="AD30" s="123"/>
      <c r="AE30" s="75" t="str">
        <f>IF(tblTrainingLog3578[[#This Row],[PBSP - Postitve Behavior Support Plan]],tblTrainingLog3578[[#This Row],[PBSP - Postitve Behavior Support Plan]]+ 365,"")</f>
        <v/>
      </c>
      <c r="AF30" s="123"/>
      <c r="AG30" s="82" t="str">
        <f>IF(tblTrainingLog3578[[#This Row],[PBSP Data Collection &amp; Review ]],tblTrainingLog3578[[#This Row],[PBSP Data Collection &amp; Review ]]+30,"")</f>
        <v/>
      </c>
      <c r="AH30" s="123"/>
      <c r="AI30" s="75" t="str">
        <f>IF(tblTrainingLog3578[[#This Row],[PBSP Progress Report ]],tblTrainingLog3578[[#This Row],[PBSP Progress Report ]]+90,"")</f>
        <v/>
      </c>
      <c r="AJ30" s="123"/>
      <c r="AK30" s="82" t="str">
        <f>IF(tblTrainingLog3578[[#This Row],[Exception to Policy (ETP) request &amp; consent for use of Restrictive Procedures]],tblTrainingLog3578[[#This Row],[Exception to Policy (ETP) request &amp; consent for use of Restrictive Procedures]]+'Plan List'!F$17,"")</f>
        <v/>
      </c>
      <c r="AL30" s="82"/>
      <c r="AM30" s="82"/>
      <c r="AN30" s="82"/>
    </row>
    <row r="31" spans="3:40" ht="33.950000000000003" customHeight="1" x14ac:dyDescent="0.3">
      <c r="C31" s="101"/>
      <c r="D31" s="90"/>
      <c r="E31" s="90"/>
      <c r="F31" s="90"/>
      <c r="G31" s="90"/>
      <c r="H31" s="90"/>
      <c r="I31" s="90"/>
      <c r="J31" s="90"/>
      <c r="K31" s="90"/>
      <c r="L31" s="90"/>
      <c r="M31" s="124"/>
      <c r="N31" s="75" t="str">
        <f>IF(tblTrainingLog3578[[#This Row],[PCSP (formerly known as ISP)]],tblTrainingLog3578[[#This Row],[PCSP (formerly known as ISP)]]+ 365,"")</f>
        <v/>
      </c>
      <c r="O31" s="124"/>
      <c r="P31" s="75" t="str">
        <f t="shared" si="0"/>
        <v/>
      </c>
      <c r="Q31" s="124"/>
      <c r="R31" s="75" t="str">
        <f>IF(tblTrainingLog3578[[#This Row],[Treatment Plan]],tblTrainingLog3578[[#This Row],[Treatment Plan]]+ 90,"")</f>
        <v/>
      </c>
      <c r="S31" s="83"/>
      <c r="T31" s="83"/>
      <c r="U31" s="83"/>
      <c r="V31" s="77"/>
      <c r="W31" s="75" t="str">
        <f>IF(tblTrainingLog3578[[#This Row],[Nurse Delegation 90 day review documentation]],tblTrainingLog3578[[#This Row],[Nurse Delegation 90 day review documentation]]+ 90,"")</f>
        <v/>
      </c>
      <c r="X31" s="83"/>
      <c r="Y31" s="83"/>
      <c r="Z31" s="83"/>
      <c r="AA31" s="75" t="str">
        <f>IF(tblTrainingLog3578[[#This Row],[Psychoactive Medication Documentation of continued need]],tblTrainingLog3578[[#This Row],[Psychoactive Medication Documentation of continued need]]+ 365,"")</f>
        <v/>
      </c>
      <c r="AB31" s="123"/>
      <c r="AC31" s="75" t="str">
        <f>IF(tblTrainingLog3578[[#This Row],[FA - Functional Assessment]],tblTrainingLog3578[[#This Row],[FA - Functional Assessment]]+ 365,"")</f>
        <v/>
      </c>
      <c r="AD31" s="123"/>
      <c r="AE31" s="75" t="str">
        <f>IF(tblTrainingLog3578[[#This Row],[PBSP - Postitve Behavior Support Plan]],tblTrainingLog3578[[#This Row],[PBSP - Postitve Behavior Support Plan]]+ 365,"")</f>
        <v/>
      </c>
      <c r="AF31" s="123"/>
      <c r="AG31" s="82" t="str">
        <f>IF(tblTrainingLog3578[[#This Row],[PBSP Data Collection &amp; Review ]],tblTrainingLog3578[[#This Row],[PBSP Data Collection &amp; Review ]]+30,"")</f>
        <v/>
      </c>
      <c r="AH31" s="123"/>
      <c r="AI31" s="75" t="str">
        <f>IF(tblTrainingLog3578[[#This Row],[PBSP Progress Report ]],tblTrainingLog3578[[#This Row],[PBSP Progress Report ]]+90,"")</f>
        <v/>
      </c>
      <c r="AJ31" s="123"/>
      <c r="AK31" s="82" t="str">
        <f>IF(tblTrainingLog3578[[#This Row],[Exception to Policy (ETP) request &amp; consent for use of Restrictive Procedures]],tblTrainingLog3578[[#This Row],[Exception to Policy (ETP) request &amp; consent for use of Restrictive Procedures]]+'Plan List'!F$17,"")</f>
        <v/>
      </c>
      <c r="AL31" s="82"/>
      <c r="AM31" s="82"/>
      <c r="AN31" s="82"/>
    </row>
    <row r="32" spans="3:40" ht="33.950000000000003" customHeight="1" x14ac:dyDescent="0.3">
      <c r="C32" s="101"/>
      <c r="D32" s="90"/>
      <c r="E32" s="90"/>
      <c r="F32" s="90"/>
      <c r="G32" s="90"/>
      <c r="H32" s="90"/>
      <c r="I32" s="90"/>
      <c r="J32" s="90"/>
      <c r="K32" s="90"/>
      <c r="L32" s="90"/>
      <c r="M32" s="124"/>
      <c r="N32" s="75" t="str">
        <f>IF(tblTrainingLog3578[[#This Row],[PCSP (formerly known as ISP)]],tblTrainingLog3578[[#This Row],[PCSP (formerly known as ISP)]]+ 365,"")</f>
        <v/>
      </c>
      <c r="O32" s="124"/>
      <c r="P32" s="75" t="str">
        <f t="shared" si="0"/>
        <v/>
      </c>
      <c r="Q32" s="124"/>
      <c r="R32" s="75" t="str">
        <f>IF(tblTrainingLog3578[[#This Row],[Treatment Plan]],tblTrainingLog3578[[#This Row],[Treatment Plan]]+ 90,"")</f>
        <v/>
      </c>
      <c r="S32" s="83"/>
      <c r="T32" s="83"/>
      <c r="U32" s="83"/>
      <c r="V32" s="77"/>
      <c r="W32" s="75" t="str">
        <f>IF(tblTrainingLog3578[[#This Row],[Nurse Delegation 90 day review documentation]],tblTrainingLog3578[[#This Row],[Nurse Delegation 90 day review documentation]]+ 90,"")</f>
        <v/>
      </c>
      <c r="X32" s="83"/>
      <c r="Y32" s="83"/>
      <c r="Z32" s="83"/>
      <c r="AA32" s="75" t="str">
        <f>IF(tblTrainingLog3578[[#This Row],[Psychoactive Medication Documentation of continued need]],tblTrainingLog3578[[#This Row],[Psychoactive Medication Documentation of continued need]]+ 365,"")</f>
        <v/>
      </c>
      <c r="AB32" s="123"/>
      <c r="AC32" s="75" t="str">
        <f>IF(tblTrainingLog3578[[#This Row],[FA - Functional Assessment]],tblTrainingLog3578[[#This Row],[FA - Functional Assessment]]+ 365,"")</f>
        <v/>
      </c>
      <c r="AD32" s="123"/>
      <c r="AE32" s="75" t="str">
        <f>IF(tblTrainingLog3578[[#This Row],[PBSP - Postitve Behavior Support Plan]],tblTrainingLog3578[[#This Row],[PBSP - Postitve Behavior Support Plan]]+ 365,"")</f>
        <v/>
      </c>
      <c r="AF32" s="123"/>
      <c r="AG32" s="82" t="str">
        <f>IF(tblTrainingLog3578[[#This Row],[PBSP Data Collection &amp; Review ]],tblTrainingLog3578[[#This Row],[PBSP Data Collection &amp; Review ]]+30,"")</f>
        <v/>
      </c>
      <c r="AH32" s="123"/>
      <c r="AI32" s="75" t="str">
        <f>IF(tblTrainingLog3578[[#This Row],[PBSP Progress Report ]],tblTrainingLog3578[[#This Row],[PBSP Progress Report ]]+90,"")</f>
        <v/>
      </c>
      <c r="AJ32" s="123"/>
      <c r="AK32" s="82" t="str">
        <f>IF(tblTrainingLog3578[[#This Row],[Exception to Policy (ETP) request &amp; consent for use of Restrictive Procedures]],tblTrainingLog3578[[#This Row],[Exception to Policy (ETP) request &amp; consent for use of Restrictive Procedures]]+'Plan List'!F$17,"")</f>
        <v/>
      </c>
      <c r="AL32" s="82"/>
      <c r="AM32" s="82"/>
      <c r="AN32" s="82"/>
    </row>
    <row r="33" spans="3:40" ht="33.950000000000003" customHeight="1" x14ac:dyDescent="0.3">
      <c r="C33" s="101"/>
      <c r="D33" s="90"/>
      <c r="E33" s="90"/>
      <c r="F33" s="90"/>
      <c r="G33" s="90"/>
      <c r="H33" s="90"/>
      <c r="I33" s="90"/>
      <c r="J33" s="90"/>
      <c r="K33" s="90"/>
      <c r="L33" s="90"/>
      <c r="M33" s="124"/>
      <c r="N33" s="75" t="str">
        <f>IF(tblTrainingLog3578[[#This Row],[PCSP (formerly known as ISP)]],tblTrainingLog3578[[#This Row],[PCSP (formerly known as ISP)]]+ 365,"")</f>
        <v/>
      </c>
      <c r="O33" s="124"/>
      <c r="P33" s="75" t="str">
        <f t="shared" si="0"/>
        <v/>
      </c>
      <c r="Q33" s="124"/>
      <c r="R33" s="75" t="str">
        <f>IF(tblTrainingLog3578[[#This Row],[Treatment Plan]],tblTrainingLog3578[[#This Row],[Treatment Plan]]+ 90,"")</f>
        <v/>
      </c>
      <c r="S33" s="83"/>
      <c r="T33" s="83"/>
      <c r="U33" s="83"/>
      <c r="V33" s="77"/>
      <c r="W33" s="75" t="str">
        <f>IF(tblTrainingLog3578[[#This Row],[Nurse Delegation 90 day review documentation]],tblTrainingLog3578[[#This Row],[Nurse Delegation 90 day review documentation]]+ 90,"")</f>
        <v/>
      </c>
      <c r="X33" s="83"/>
      <c r="Y33" s="83"/>
      <c r="Z33" s="83"/>
      <c r="AA33" s="75" t="str">
        <f>IF(tblTrainingLog3578[[#This Row],[Psychoactive Medication Documentation of continued need]],tblTrainingLog3578[[#This Row],[Psychoactive Medication Documentation of continued need]]+ 365,"")</f>
        <v/>
      </c>
      <c r="AB33" s="123"/>
      <c r="AC33" s="75" t="str">
        <f>IF(tblTrainingLog3578[[#This Row],[FA - Functional Assessment]],tblTrainingLog3578[[#This Row],[FA - Functional Assessment]]+ 365,"")</f>
        <v/>
      </c>
      <c r="AD33" s="123"/>
      <c r="AE33" s="75" t="str">
        <f>IF(tblTrainingLog3578[[#This Row],[PBSP - Postitve Behavior Support Plan]],tblTrainingLog3578[[#This Row],[PBSP - Postitve Behavior Support Plan]]+ 365,"")</f>
        <v/>
      </c>
      <c r="AF33" s="123"/>
      <c r="AG33" s="82" t="str">
        <f>IF(tblTrainingLog3578[[#This Row],[PBSP Data Collection &amp; Review ]],tblTrainingLog3578[[#This Row],[PBSP Data Collection &amp; Review ]]+30,"")</f>
        <v/>
      </c>
      <c r="AH33" s="123"/>
      <c r="AI33" s="75" t="str">
        <f>IF(tblTrainingLog3578[[#This Row],[PBSP Progress Report ]],tblTrainingLog3578[[#This Row],[PBSP Progress Report ]]+90,"")</f>
        <v/>
      </c>
      <c r="AJ33" s="123"/>
      <c r="AK33" s="82" t="str">
        <f>IF(tblTrainingLog3578[[#This Row],[Exception to Policy (ETP) request &amp; consent for use of Restrictive Procedures]],tblTrainingLog3578[[#This Row],[Exception to Policy (ETP) request &amp; consent for use of Restrictive Procedures]]+'Plan List'!F$17,"")</f>
        <v/>
      </c>
      <c r="AL33" s="82"/>
      <c r="AM33" s="82"/>
      <c r="AN33" s="82"/>
    </row>
    <row r="34" spans="3:40" ht="33.950000000000003" customHeight="1" x14ac:dyDescent="0.3">
      <c r="C34" s="101"/>
      <c r="D34" s="90"/>
      <c r="E34" s="90"/>
      <c r="F34" s="90"/>
      <c r="G34" s="90"/>
      <c r="H34" s="90"/>
      <c r="I34" s="90"/>
      <c r="J34" s="90"/>
      <c r="K34" s="90"/>
      <c r="L34" s="90"/>
      <c r="M34" s="124"/>
      <c r="N34" s="75" t="str">
        <f>IF(tblTrainingLog3578[[#This Row],[PCSP (formerly known as ISP)]],tblTrainingLog3578[[#This Row],[PCSP (formerly known as ISP)]]+ 365,"")</f>
        <v/>
      </c>
      <c r="O34" s="124"/>
      <c r="P34" s="75" t="str">
        <f t="shared" si="0"/>
        <v/>
      </c>
      <c r="Q34" s="124"/>
      <c r="R34" s="75" t="str">
        <f>IF(tblTrainingLog3578[[#This Row],[Treatment Plan]],tblTrainingLog3578[[#This Row],[Treatment Plan]]+ 90,"")</f>
        <v/>
      </c>
      <c r="S34" s="83"/>
      <c r="T34" s="83"/>
      <c r="U34" s="83"/>
      <c r="V34" s="77"/>
      <c r="W34" s="75" t="str">
        <f>IF(tblTrainingLog3578[[#This Row],[Nurse Delegation 90 day review documentation]],tblTrainingLog3578[[#This Row],[Nurse Delegation 90 day review documentation]]+ 90,"")</f>
        <v/>
      </c>
      <c r="X34" s="83"/>
      <c r="Y34" s="83"/>
      <c r="Z34" s="83"/>
      <c r="AA34" s="75" t="str">
        <f>IF(tblTrainingLog3578[[#This Row],[Psychoactive Medication Documentation of continued need]],tblTrainingLog3578[[#This Row],[Psychoactive Medication Documentation of continued need]]+ 365,"")</f>
        <v/>
      </c>
      <c r="AB34" s="123"/>
      <c r="AC34" s="75" t="str">
        <f>IF(tblTrainingLog3578[[#This Row],[FA - Functional Assessment]],tblTrainingLog3578[[#This Row],[FA - Functional Assessment]]+ 365,"")</f>
        <v/>
      </c>
      <c r="AD34" s="123"/>
      <c r="AE34" s="75" t="str">
        <f>IF(tblTrainingLog3578[[#This Row],[PBSP - Postitve Behavior Support Plan]],tblTrainingLog3578[[#This Row],[PBSP - Postitve Behavior Support Plan]]+ 365,"")</f>
        <v/>
      </c>
      <c r="AF34" s="123"/>
      <c r="AG34" s="82" t="str">
        <f>IF(tblTrainingLog3578[[#This Row],[PBSP Data Collection &amp; Review ]],tblTrainingLog3578[[#This Row],[PBSP Data Collection &amp; Review ]]+30,"")</f>
        <v/>
      </c>
      <c r="AH34" s="123"/>
      <c r="AI34" s="75" t="str">
        <f>IF(tblTrainingLog3578[[#This Row],[PBSP Progress Report ]],tblTrainingLog3578[[#This Row],[PBSP Progress Report ]]+90,"")</f>
        <v/>
      </c>
      <c r="AJ34" s="123"/>
      <c r="AK34" s="82" t="str">
        <f>IF(tblTrainingLog3578[[#This Row],[Exception to Policy (ETP) request &amp; consent for use of Restrictive Procedures]],tblTrainingLog3578[[#This Row],[Exception to Policy (ETP) request &amp; consent for use of Restrictive Procedures]]+'Plan List'!F$17,"")</f>
        <v/>
      </c>
      <c r="AL34" s="82"/>
      <c r="AM34" s="82"/>
      <c r="AN34" s="82"/>
    </row>
    <row r="35" spans="3:40" ht="33.950000000000003" customHeight="1" x14ac:dyDescent="0.3">
      <c r="C35" s="101"/>
      <c r="D35" s="90"/>
      <c r="E35" s="90"/>
      <c r="F35" s="90"/>
      <c r="G35" s="90"/>
      <c r="H35" s="90"/>
      <c r="I35" s="90"/>
      <c r="J35" s="90"/>
      <c r="K35" s="90"/>
      <c r="L35" s="90"/>
      <c r="M35" s="124"/>
      <c r="N35" s="75" t="str">
        <f>IF(tblTrainingLog3578[[#This Row],[PCSP (formerly known as ISP)]],tblTrainingLog3578[[#This Row],[PCSP (formerly known as ISP)]]+ 365,"")</f>
        <v/>
      </c>
      <c r="O35" s="124"/>
      <c r="P35" s="75" t="str">
        <f t="shared" si="0"/>
        <v/>
      </c>
      <c r="Q35" s="124"/>
      <c r="R35" s="75" t="str">
        <f>IF(tblTrainingLog3578[[#This Row],[Treatment Plan]],tblTrainingLog3578[[#This Row],[Treatment Plan]]+ 90,"")</f>
        <v/>
      </c>
      <c r="S35" s="83"/>
      <c r="T35" s="83"/>
      <c r="U35" s="83"/>
      <c r="V35" s="77"/>
      <c r="W35" s="75" t="str">
        <f>IF(tblTrainingLog3578[[#This Row],[Nurse Delegation 90 day review documentation]],tblTrainingLog3578[[#This Row],[Nurse Delegation 90 day review documentation]]+ 90,"")</f>
        <v/>
      </c>
      <c r="X35" s="83"/>
      <c r="Y35" s="83"/>
      <c r="Z35" s="83"/>
      <c r="AA35" s="75" t="str">
        <f>IF(tblTrainingLog3578[[#This Row],[Psychoactive Medication Documentation of continued need]],tblTrainingLog3578[[#This Row],[Psychoactive Medication Documentation of continued need]]+ 365,"")</f>
        <v/>
      </c>
      <c r="AB35" s="123"/>
      <c r="AC35" s="75" t="str">
        <f>IF(tblTrainingLog3578[[#This Row],[FA - Functional Assessment]],tblTrainingLog3578[[#This Row],[FA - Functional Assessment]]+ 365,"")</f>
        <v/>
      </c>
      <c r="AD35" s="123"/>
      <c r="AE35" s="75" t="str">
        <f>IF(tblTrainingLog3578[[#This Row],[PBSP - Postitve Behavior Support Plan]],tblTrainingLog3578[[#This Row],[PBSP - Postitve Behavior Support Plan]]+ 365,"")</f>
        <v/>
      </c>
      <c r="AF35" s="123"/>
      <c r="AG35" s="82" t="str">
        <f>IF(tblTrainingLog3578[[#This Row],[PBSP Data Collection &amp; Review ]],tblTrainingLog3578[[#This Row],[PBSP Data Collection &amp; Review ]]+30,"")</f>
        <v/>
      </c>
      <c r="AH35" s="123"/>
      <c r="AI35" s="75" t="str">
        <f>IF(tblTrainingLog3578[[#This Row],[PBSP Progress Report ]],tblTrainingLog3578[[#This Row],[PBSP Progress Report ]]+90,"")</f>
        <v/>
      </c>
      <c r="AJ35" s="123"/>
      <c r="AK35" s="82" t="str">
        <f>IF(tblTrainingLog3578[[#This Row],[Exception to Policy (ETP) request &amp; consent for use of Restrictive Procedures]],tblTrainingLog3578[[#This Row],[Exception to Policy (ETP) request &amp; consent for use of Restrictive Procedures]]+'Plan List'!F$17,"")</f>
        <v/>
      </c>
      <c r="AL35" s="82"/>
      <c r="AM35" s="82"/>
      <c r="AN35" s="82"/>
    </row>
    <row r="36" spans="3:40" ht="33.950000000000003" customHeight="1" x14ac:dyDescent="0.3">
      <c r="C36" s="101"/>
      <c r="D36" s="90"/>
      <c r="E36" s="90"/>
      <c r="F36" s="90"/>
      <c r="G36" s="90"/>
      <c r="H36" s="90"/>
      <c r="I36" s="90"/>
      <c r="J36" s="90"/>
      <c r="K36" s="90"/>
      <c r="L36" s="90"/>
      <c r="M36" s="124"/>
      <c r="N36" s="75" t="str">
        <f>IF(tblTrainingLog3578[[#This Row],[PCSP (formerly known as ISP)]],tblTrainingLog3578[[#This Row],[PCSP (formerly known as ISP)]]+ 365,"")</f>
        <v/>
      </c>
      <c r="O36" s="124"/>
      <c r="P36" s="75" t="str">
        <f t="shared" si="0"/>
        <v/>
      </c>
      <c r="Q36" s="124"/>
      <c r="R36" s="75" t="str">
        <f>IF(tblTrainingLog3578[[#This Row],[Treatment Plan]],tblTrainingLog3578[[#This Row],[Treatment Plan]]+ 90,"")</f>
        <v/>
      </c>
      <c r="S36" s="83"/>
      <c r="T36" s="83"/>
      <c r="U36" s="83"/>
      <c r="V36" s="77"/>
      <c r="W36" s="75" t="str">
        <f>IF(tblTrainingLog3578[[#This Row],[Nurse Delegation 90 day review documentation]],tblTrainingLog3578[[#This Row],[Nurse Delegation 90 day review documentation]]+ 90,"")</f>
        <v/>
      </c>
      <c r="X36" s="83"/>
      <c r="Y36" s="83"/>
      <c r="Z36" s="83"/>
      <c r="AA36" s="75" t="str">
        <f>IF(tblTrainingLog3578[[#This Row],[Psychoactive Medication Documentation of continued need]],tblTrainingLog3578[[#This Row],[Psychoactive Medication Documentation of continued need]]+ 365,"")</f>
        <v/>
      </c>
      <c r="AB36" s="123"/>
      <c r="AC36" s="75" t="str">
        <f>IF(tblTrainingLog3578[[#This Row],[FA - Functional Assessment]],tblTrainingLog3578[[#This Row],[FA - Functional Assessment]]+ 365,"")</f>
        <v/>
      </c>
      <c r="AD36" s="123"/>
      <c r="AE36" s="75" t="str">
        <f>IF(tblTrainingLog3578[[#This Row],[PBSP - Postitve Behavior Support Plan]],tblTrainingLog3578[[#This Row],[PBSP - Postitve Behavior Support Plan]]+ 365,"")</f>
        <v/>
      </c>
      <c r="AF36" s="123"/>
      <c r="AG36" s="82" t="str">
        <f>IF(tblTrainingLog3578[[#This Row],[PBSP Data Collection &amp; Review ]],tblTrainingLog3578[[#This Row],[PBSP Data Collection &amp; Review ]]+30,"")</f>
        <v/>
      </c>
      <c r="AH36" s="123"/>
      <c r="AI36" s="75" t="str">
        <f>IF(tblTrainingLog3578[[#This Row],[PBSP Progress Report ]],tblTrainingLog3578[[#This Row],[PBSP Progress Report ]]+90,"")</f>
        <v/>
      </c>
      <c r="AJ36" s="123"/>
      <c r="AK36" s="82" t="str">
        <f>IF(tblTrainingLog3578[[#This Row],[Exception to Policy (ETP) request &amp; consent for use of Restrictive Procedures]],tblTrainingLog3578[[#This Row],[Exception to Policy (ETP) request &amp; consent for use of Restrictive Procedures]]+'Plan List'!F$17,"")</f>
        <v/>
      </c>
      <c r="AL36" s="82"/>
      <c r="AM36" s="82"/>
      <c r="AN36" s="82"/>
    </row>
    <row r="37" spans="3:40" ht="33.950000000000003" customHeight="1" x14ac:dyDescent="0.3">
      <c r="C37" s="101"/>
      <c r="D37" s="90"/>
      <c r="E37" s="90"/>
      <c r="F37" s="90"/>
      <c r="G37" s="90"/>
      <c r="H37" s="90"/>
      <c r="I37" s="90"/>
      <c r="J37" s="90"/>
      <c r="K37" s="90"/>
      <c r="L37" s="90"/>
      <c r="M37" s="124"/>
      <c r="N37" s="75" t="str">
        <f>IF(tblTrainingLog3578[[#This Row],[PCSP (formerly known as ISP)]],tblTrainingLog3578[[#This Row],[PCSP (formerly known as ISP)]]+ 365,"")</f>
        <v/>
      </c>
      <c r="O37" s="124"/>
      <c r="P37" s="75" t="str">
        <f t="shared" si="0"/>
        <v/>
      </c>
      <c r="Q37" s="124"/>
      <c r="R37" s="75" t="str">
        <f>IF(tblTrainingLog3578[[#This Row],[Treatment Plan]],tblTrainingLog3578[[#This Row],[Treatment Plan]]+ 90,"")</f>
        <v/>
      </c>
      <c r="S37" s="83"/>
      <c r="T37" s="83"/>
      <c r="U37" s="83"/>
      <c r="V37" s="77"/>
      <c r="W37" s="75" t="str">
        <f>IF(tblTrainingLog3578[[#This Row],[Nurse Delegation 90 day review documentation]],tblTrainingLog3578[[#This Row],[Nurse Delegation 90 day review documentation]]+ 90,"")</f>
        <v/>
      </c>
      <c r="X37" s="83"/>
      <c r="Y37" s="83"/>
      <c r="Z37" s="83"/>
      <c r="AA37" s="75" t="str">
        <f>IF(tblTrainingLog3578[[#This Row],[Psychoactive Medication Documentation of continued need]],tblTrainingLog3578[[#This Row],[Psychoactive Medication Documentation of continued need]]+ 365,"")</f>
        <v/>
      </c>
      <c r="AB37" s="123"/>
      <c r="AC37" s="75" t="str">
        <f>IF(tblTrainingLog3578[[#This Row],[FA - Functional Assessment]],tblTrainingLog3578[[#This Row],[FA - Functional Assessment]]+ 365,"")</f>
        <v/>
      </c>
      <c r="AD37" s="123"/>
      <c r="AE37" s="75" t="str">
        <f>IF(tblTrainingLog3578[[#This Row],[PBSP - Postitve Behavior Support Plan]],tblTrainingLog3578[[#This Row],[PBSP - Postitve Behavior Support Plan]]+ 365,"")</f>
        <v/>
      </c>
      <c r="AF37" s="123"/>
      <c r="AG37" s="82" t="str">
        <f>IF(tblTrainingLog3578[[#This Row],[PBSP Data Collection &amp; Review ]],tblTrainingLog3578[[#This Row],[PBSP Data Collection &amp; Review ]]+30,"")</f>
        <v/>
      </c>
      <c r="AH37" s="123"/>
      <c r="AI37" s="75" t="str">
        <f>IF(tblTrainingLog3578[[#This Row],[PBSP Progress Report ]],tblTrainingLog3578[[#This Row],[PBSP Progress Report ]]+90,"")</f>
        <v/>
      </c>
      <c r="AJ37" s="123"/>
      <c r="AK37" s="82" t="str">
        <f>IF(tblTrainingLog3578[[#This Row],[Exception to Policy (ETP) request &amp; consent for use of Restrictive Procedures]],tblTrainingLog3578[[#This Row],[Exception to Policy (ETP) request &amp; consent for use of Restrictive Procedures]]+'Plan List'!F$17,"")</f>
        <v/>
      </c>
      <c r="AL37" s="82"/>
      <c r="AM37" s="82"/>
      <c r="AN37" s="82"/>
    </row>
    <row r="38" spans="3:40" ht="33.950000000000003" customHeight="1" x14ac:dyDescent="0.3">
      <c r="C38" s="101"/>
      <c r="D38" s="90"/>
      <c r="E38" s="90"/>
      <c r="F38" s="90"/>
      <c r="G38" s="90"/>
      <c r="H38" s="90"/>
      <c r="I38" s="90"/>
      <c r="J38" s="90"/>
      <c r="K38" s="90"/>
      <c r="L38" s="90"/>
      <c r="M38" s="124"/>
      <c r="N38" s="75" t="str">
        <f>IF(tblTrainingLog3578[[#This Row],[PCSP (formerly known as ISP)]],tblTrainingLog3578[[#This Row],[PCSP (formerly known as ISP)]]+ 365,"")</f>
        <v/>
      </c>
      <c r="O38" s="124"/>
      <c r="P38" s="75" t="str">
        <f t="shared" ref="P38:P69" si="1">IF($O38,$O38+ 365,"")</f>
        <v/>
      </c>
      <c r="Q38" s="124"/>
      <c r="R38" s="75" t="str">
        <f>IF(tblTrainingLog3578[[#This Row],[Treatment Plan]],tblTrainingLog3578[[#This Row],[Treatment Plan]]+ 90,"")</f>
        <v/>
      </c>
      <c r="S38" s="83"/>
      <c r="T38" s="83"/>
      <c r="U38" s="83"/>
      <c r="V38" s="77"/>
      <c r="W38" s="75" t="str">
        <f>IF(tblTrainingLog3578[[#This Row],[Nurse Delegation 90 day review documentation]],tblTrainingLog3578[[#This Row],[Nurse Delegation 90 day review documentation]]+ 90,"")</f>
        <v/>
      </c>
      <c r="X38" s="83"/>
      <c r="Y38" s="83"/>
      <c r="Z38" s="83"/>
      <c r="AA38" s="75" t="str">
        <f>IF(tblTrainingLog3578[[#This Row],[Psychoactive Medication Documentation of continued need]],tblTrainingLog3578[[#This Row],[Psychoactive Medication Documentation of continued need]]+ 365,"")</f>
        <v/>
      </c>
      <c r="AB38" s="123"/>
      <c r="AC38" s="75" t="str">
        <f>IF(tblTrainingLog3578[[#This Row],[FA - Functional Assessment]],tblTrainingLog3578[[#This Row],[FA - Functional Assessment]]+ 365,"")</f>
        <v/>
      </c>
      <c r="AD38" s="123"/>
      <c r="AE38" s="75" t="str">
        <f>IF(tblTrainingLog3578[[#This Row],[PBSP - Postitve Behavior Support Plan]],tblTrainingLog3578[[#This Row],[PBSP - Postitve Behavior Support Plan]]+ 365,"")</f>
        <v/>
      </c>
      <c r="AF38" s="123"/>
      <c r="AG38" s="82" t="str">
        <f>IF(tblTrainingLog3578[[#This Row],[PBSP Data Collection &amp; Review ]],tblTrainingLog3578[[#This Row],[PBSP Data Collection &amp; Review ]]+30,"")</f>
        <v/>
      </c>
      <c r="AH38" s="123"/>
      <c r="AI38" s="75" t="str">
        <f>IF(tblTrainingLog3578[[#This Row],[PBSP Progress Report ]],tblTrainingLog3578[[#This Row],[PBSP Progress Report ]]+90,"")</f>
        <v/>
      </c>
      <c r="AJ38" s="123"/>
      <c r="AK38" s="82" t="str">
        <f>IF(tblTrainingLog3578[[#This Row],[Exception to Policy (ETP) request &amp; consent for use of Restrictive Procedures]],tblTrainingLog3578[[#This Row],[Exception to Policy (ETP) request &amp; consent for use of Restrictive Procedures]]+'Plan List'!F$17,"")</f>
        <v/>
      </c>
      <c r="AL38" s="82"/>
      <c r="AM38" s="82"/>
      <c r="AN38" s="82"/>
    </row>
    <row r="39" spans="3:40" ht="33.950000000000003" customHeight="1" x14ac:dyDescent="0.3">
      <c r="C39" s="101"/>
      <c r="D39" s="90"/>
      <c r="E39" s="90"/>
      <c r="F39" s="90"/>
      <c r="G39" s="90"/>
      <c r="H39" s="90"/>
      <c r="I39" s="90"/>
      <c r="J39" s="90"/>
      <c r="K39" s="90"/>
      <c r="L39" s="90"/>
      <c r="M39" s="124"/>
      <c r="N39" s="75" t="str">
        <f>IF(tblTrainingLog3578[[#This Row],[PCSP (formerly known as ISP)]],tblTrainingLog3578[[#This Row],[PCSP (formerly known as ISP)]]+ 365,"")</f>
        <v/>
      </c>
      <c r="O39" s="124"/>
      <c r="P39" s="75" t="str">
        <f t="shared" si="1"/>
        <v/>
      </c>
      <c r="Q39" s="124"/>
      <c r="R39" s="75" t="str">
        <f>IF(tblTrainingLog3578[[#This Row],[Treatment Plan]],tblTrainingLog3578[[#This Row],[Treatment Plan]]+ 90,"")</f>
        <v/>
      </c>
      <c r="S39" s="83"/>
      <c r="T39" s="83"/>
      <c r="U39" s="83"/>
      <c r="V39" s="77"/>
      <c r="W39" s="75" t="str">
        <f>IF(tblTrainingLog3578[[#This Row],[Nurse Delegation 90 day review documentation]],tblTrainingLog3578[[#This Row],[Nurse Delegation 90 day review documentation]]+ 90,"")</f>
        <v/>
      </c>
      <c r="X39" s="83"/>
      <c r="Y39" s="83"/>
      <c r="Z39" s="83"/>
      <c r="AA39" s="75" t="str">
        <f>IF(tblTrainingLog3578[[#This Row],[Psychoactive Medication Documentation of continued need]],tblTrainingLog3578[[#This Row],[Psychoactive Medication Documentation of continued need]]+ 365,"")</f>
        <v/>
      </c>
      <c r="AB39" s="123"/>
      <c r="AC39" s="75" t="str">
        <f>IF(tblTrainingLog3578[[#This Row],[FA - Functional Assessment]],tblTrainingLog3578[[#This Row],[FA - Functional Assessment]]+ 365,"")</f>
        <v/>
      </c>
      <c r="AD39" s="123"/>
      <c r="AE39" s="75" t="str">
        <f>IF(tblTrainingLog3578[[#This Row],[PBSP - Postitve Behavior Support Plan]],tblTrainingLog3578[[#This Row],[PBSP - Postitve Behavior Support Plan]]+ 365,"")</f>
        <v/>
      </c>
      <c r="AF39" s="123"/>
      <c r="AG39" s="82" t="str">
        <f>IF(tblTrainingLog3578[[#This Row],[PBSP Data Collection &amp; Review ]],tblTrainingLog3578[[#This Row],[PBSP Data Collection &amp; Review ]]+30,"")</f>
        <v/>
      </c>
      <c r="AH39" s="123"/>
      <c r="AI39" s="75" t="str">
        <f>IF(tblTrainingLog3578[[#This Row],[PBSP Progress Report ]],tblTrainingLog3578[[#This Row],[PBSP Progress Report ]]+90,"")</f>
        <v/>
      </c>
      <c r="AJ39" s="123"/>
      <c r="AK39" s="82" t="str">
        <f>IF(tblTrainingLog3578[[#This Row],[Exception to Policy (ETP) request &amp; consent for use of Restrictive Procedures]],tblTrainingLog3578[[#This Row],[Exception to Policy (ETP) request &amp; consent for use of Restrictive Procedures]]+'Plan List'!F$17,"")</f>
        <v/>
      </c>
      <c r="AL39" s="82"/>
      <c r="AM39" s="82"/>
      <c r="AN39" s="82"/>
    </row>
    <row r="40" spans="3:40" ht="33.950000000000003" customHeight="1" x14ac:dyDescent="0.3">
      <c r="C40" s="101"/>
      <c r="D40" s="90"/>
      <c r="E40" s="90"/>
      <c r="F40" s="90"/>
      <c r="G40" s="90"/>
      <c r="H40" s="90"/>
      <c r="I40" s="90"/>
      <c r="J40" s="90"/>
      <c r="K40" s="90"/>
      <c r="L40" s="90"/>
      <c r="M40" s="124"/>
      <c r="N40" s="75" t="str">
        <f>IF(tblTrainingLog3578[[#This Row],[PCSP (formerly known as ISP)]],tblTrainingLog3578[[#This Row],[PCSP (formerly known as ISP)]]+ 365,"")</f>
        <v/>
      </c>
      <c r="O40" s="124"/>
      <c r="P40" s="75" t="str">
        <f t="shared" si="1"/>
        <v/>
      </c>
      <c r="Q40" s="124"/>
      <c r="R40" s="75" t="str">
        <f>IF(tblTrainingLog3578[[#This Row],[Treatment Plan]],tblTrainingLog3578[[#This Row],[Treatment Plan]]+ 90,"")</f>
        <v/>
      </c>
      <c r="S40" s="83"/>
      <c r="T40" s="83"/>
      <c r="U40" s="83"/>
      <c r="V40" s="77"/>
      <c r="W40" s="75" t="str">
        <f>IF(tblTrainingLog3578[[#This Row],[Nurse Delegation 90 day review documentation]],tblTrainingLog3578[[#This Row],[Nurse Delegation 90 day review documentation]]+ 90,"")</f>
        <v/>
      </c>
      <c r="X40" s="83"/>
      <c r="Y40" s="83"/>
      <c r="Z40" s="83"/>
      <c r="AA40" s="75" t="str">
        <f>IF(tblTrainingLog3578[[#This Row],[Psychoactive Medication Documentation of continued need]],tblTrainingLog3578[[#This Row],[Psychoactive Medication Documentation of continued need]]+ 365,"")</f>
        <v/>
      </c>
      <c r="AB40" s="123"/>
      <c r="AC40" s="75" t="str">
        <f>IF(tblTrainingLog3578[[#This Row],[FA - Functional Assessment]],tblTrainingLog3578[[#This Row],[FA - Functional Assessment]]+ 365,"")</f>
        <v/>
      </c>
      <c r="AD40" s="123"/>
      <c r="AE40" s="75" t="str">
        <f>IF(tblTrainingLog3578[[#This Row],[PBSP - Postitve Behavior Support Plan]],tblTrainingLog3578[[#This Row],[PBSP - Postitve Behavior Support Plan]]+ 365,"")</f>
        <v/>
      </c>
      <c r="AF40" s="123"/>
      <c r="AG40" s="82" t="str">
        <f>IF(tblTrainingLog3578[[#This Row],[PBSP Data Collection &amp; Review ]],tblTrainingLog3578[[#This Row],[PBSP Data Collection &amp; Review ]]+30,"")</f>
        <v/>
      </c>
      <c r="AH40" s="123"/>
      <c r="AI40" s="75" t="str">
        <f>IF(tblTrainingLog3578[[#This Row],[PBSP Progress Report ]],tblTrainingLog3578[[#This Row],[PBSP Progress Report ]]+90,"")</f>
        <v/>
      </c>
      <c r="AJ40" s="123"/>
      <c r="AK40" s="82" t="str">
        <f>IF(tblTrainingLog3578[[#This Row],[Exception to Policy (ETP) request &amp; consent for use of Restrictive Procedures]],tblTrainingLog3578[[#This Row],[Exception to Policy (ETP) request &amp; consent for use of Restrictive Procedures]]+'Plan List'!F$17,"")</f>
        <v/>
      </c>
      <c r="AL40" s="82"/>
      <c r="AM40" s="82"/>
      <c r="AN40" s="82"/>
    </row>
    <row r="41" spans="3:40" ht="33.950000000000003" customHeight="1" x14ac:dyDescent="0.3">
      <c r="C41" s="101"/>
      <c r="D41" s="90"/>
      <c r="E41" s="90"/>
      <c r="F41" s="90"/>
      <c r="G41" s="90"/>
      <c r="H41" s="90"/>
      <c r="I41" s="90"/>
      <c r="J41" s="90"/>
      <c r="K41" s="90"/>
      <c r="L41" s="90"/>
      <c r="M41" s="124"/>
      <c r="N41" s="75" t="str">
        <f>IF(tblTrainingLog3578[[#This Row],[PCSP (formerly known as ISP)]],tblTrainingLog3578[[#This Row],[PCSP (formerly known as ISP)]]+ 365,"")</f>
        <v/>
      </c>
      <c r="O41" s="124"/>
      <c r="P41" s="75" t="str">
        <f t="shared" si="1"/>
        <v/>
      </c>
      <c r="Q41" s="124"/>
      <c r="R41" s="75" t="str">
        <f>IF(tblTrainingLog3578[[#This Row],[Treatment Plan]],tblTrainingLog3578[[#This Row],[Treatment Plan]]+ 90,"")</f>
        <v/>
      </c>
      <c r="S41" s="83"/>
      <c r="T41" s="83"/>
      <c r="U41" s="83"/>
      <c r="V41" s="77"/>
      <c r="W41" s="75" t="str">
        <f>IF(tblTrainingLog3578[[#This Row],[Nurse Delegation 90 day review documentation]],tblTrainingLog3578[[#This Row],[Nurse Delegation 90 day review documentation]]+ 90,"")</f>
        <v/>
      </c>
      <c r="X41" s="83"/>
      <c r="Y41" s="83"/>
      <c r="Z41" s="83"/>
      <c r="AA41" s="75" t="str">
        <f>IF(tblTrainingLog3578[[#This Row],[Psychoactive Medication Documentation of continued need]],tblTrainingLog3578[[#This Row],[Psychoactive Medication Documentation of continued need]]+ 365,"")</f>
        <v/>
      </c>
      <c r="AB41" s="123"/>
      <c r="AC41" s="75" t="str">
        <f>IF(tblTrainingLog3578[[#This Row],[FA - Functional Assessment]],tblTrainingLog3578[[#This Row],[FA - Functional Assessment]]+ 365,"")</f>
        <v/>
      </c>
      <c r="AD41" s="123"/>
      <c r="AE41" s="75" t="str">
        <f>IF(tblTrainingLog3578[[#This Row],[PBSP - Postitve Behavior Support Plan]],tblTrainingLog3578[[#This Row],[PBSP - Postitve Behavior Support Plan]]+ 365,"")</f>
        <v/>
      </c>
      <c r="AF41" s="123"/>
      <c r="AG41" s="82" t="str">
        <f>IF(tblTrainingLog3578[[#This Row],[PBSP Data Collection &amp; Review ]],tblTrainingLog3578[[#This Row],[PBSP Data Collection &amp; Review ]]+30,"")</f>
        <v/>
      </c>
      <c r="AH41" s="123"/>
      <c r="AI41" s="75" t="str">
        <f>IF(tblTrainingLog3578[[#This Row],[PBSP Progress Report ]],tblTrainingLog3578[[#This Row],[PBSP Progress Report ]]+90,"")</f>
        <v/>
      </c>
      <c r="AJ41" s="123"/>
      <c r="AK41" s="82" t="str">
        <f>IF(tblTrainingLog3578[[#This Row],[Exception to Policy (ETP) request &amp; consent for use of Restrictive Procedures]],tblTrainingLog3578[[#This Row],[Exception to Policy (ETP) request &amp; consent for use of Restrictive Procedures]]+'Plan List'!F$17,"")</f>
        <v/>
      </c>
      <c r="AL41" s="82"/>
      <c r="AM41" s="82"/>
      <c r="AN41" s="82"/>
    </row>
    <row r="42" spans="3:40" ht="33.950000000000003" customHeight="1" x14ac:dyDescent="0.3">
      <c r="C42" s="101"/>
      <c r="D42" s="90"/>
      <c r="E42" s="90"/>
      <c r="F42" s="90"/>
      <c r="G42" s="90"/>
      <c r="H42" s="90"/>
      <c r="I42" s="90"/>
      <c r="J42" s="90"/>
      <c r="K42" s="90"/>
      <c r="L42" s="90"/>
      <c r="M42" s="124"/>
      <c r="N42" s="75" t="str">
        <f>IF(tblTrainingLog3578[[#This Row],[PCSP (formerly known as ISP)]],tblTrainingLog3578[[#This Row],[PCSP (formerly known as ISP)]]+ 365,"")</f>
        <v/>
      </c>
      <c r="O42" s="124"/>
      <c r="P42" s="75" t="str">
        <f t="shared" si="1"/>
        <v/>
      </c>
      <c r="Q42" s="124"/>
      <c r="R42" s="75" t="str">
        <f>IF(tblTrainingLog3578[[#This Row],[Treatment Plan]],tblTrainingLog3578[[#This Row],[Treatment Plan]]+ 90,"")</f>
        <v/>
      </c>
      <c r="S42" s="83"/>
      <c r="T42" s="83"/>
      <c r="U42" s="83"/>
      <c r="V42" s="77"/>
      <c r="W42" s="75" t="str">
        <f>IF(tblTrainingLog3578[[#This Row],[Nurse Delegation 90 day review documentation]],tblTrainingLog3578[[#This Row],[Nurse Delegation 90 day review documentation]]+ 90,"")</f>
        <v/>
      </c>
      <c r="X42" s="83"/>
      <c r="Y42" s="83"/>
      <c r="Z42" s="83"/>
      <c r="AA42" s="75" t="str">
        <f>IF(tblTrainingLog3578[[#This Row],[Psychoactive Medication Documentation of continued need]],tblTrainingLog3578[[#This Row],[Psychoactive Medication Documentation of continued need]]+ 365,"")</f>
        <v/>
      </c>
      <c r="AB42" s="123"/>
      <c r="AC42" s="75" t="str">
        <f>IF(tblTrainingLog3578[[#This Row],[FA - Functional Assessment]],tblTrainingLog3578[[#This Row],[FA - Functional Assessment]]+ 365,"")</f>
        <v/>
      </c>
      <c r="AD42" s="123"/>
      <c r="AE42" s="75" t="str">
        <f>IF(tblTrainingLog3578[[#This Row],[PBSP - Postitve Behavior Support Plan]],tblTrainingLog3578[[#This Row],[PBSP - Postitve Behavior Support Plan]]+ 365,"")</f>
        <v/>
      </c>
      <c r="AF42" s="123"/>
      <c r="AG42" s="82" t="str">
        <f>IF(tblTrainingLog3578[[#This Row],[PBSP Data Collection &amp; Review ]],tblTrainingLog3578[[#This Row],[PBSP Data Collection &amp; Review ]]+30,"")</f>
        <v/>
      </c>
      <c r="AH42" s="123"/>
      <c r="AI42" s="75" t="str">
        <f>IF(tblTrainingLog3578[[#This Row],[PBSP Progress Report ]],tblTrainingLog3578[[#This Row],[PBSP Progress Report ]]+90,"")</f>
        <v/>
      </c>
      <c r="AJ42" s="123"/>
      <c r="AK42" s="82" t="str">
        <f>IF(tblTrainingLog3578[[#This Row],[Exception to Policy (ETP) request &amp; consent for use of Restrictive Procedures]],tblTrainingLog3578[[#This Row],[Exception to Policy (ETP) request &amp; consent for use of Restrictive Procedures]]+'Plan List'!F$17,"")</f>
        <v/>
      </c>
      <c r="AL42" s="82"/>
      <c r="AM42" s="82"/>
      <c r="AN42" s="82"/>
    </row>
    <row r="43" spans="3:40" ht="33.950000000000003" customHeight="1" x14ac:dyDescent="0.3">
      <c r="C43" s="101"/>
      <c r="D43" s="90"/>
      <c r="E43" s="90"/>
      <c r="F43" s="90"/>
      <c r="G43" s="90"/>
      <c r="H43" s="90"/>
      <c r="I43" s="90"/>
      <c r="J43" s="90"/>
      <c r="K43" s="90"/>
      <c r="L43" s="90"/>
      <c r="M43" s="124"/>
      <c r="N43" s="75" t="str">
        <f>IF(tblTrainingLog3578[[#This Row],[PCSP (formerly known as ISP)]],tblTrainingLog3578[[#This Row],[PCSP (formerly known as ISP)]]+ 365,"")</f>
        <v/>
      </c>
      <c r="O43" s="124"/>
      <c r="P43" s="75" t="str">
        <f t="shared" si="1"/>
        <v/>
      </c>
      <c r="Q43" s="124"/>
      <c r="R43" s="75" t="str">
        <f>IF(tblTrainingLog3578[[#This Row],[Treatment Plan]],tblTrainingLog3578[[#This Row],[Treatment Plan]]+ 90,"")</f>
        <v/>
      </c>
      <c r="S43" s="83"/>
      <c r="T43" s="83"/>
      <c r="U43" s="83"/>
      <c r="V43" s="77"/>
      <c r="W43" s="75" t="str">
        <f>IF(tblTrainingLog3578[[#This Row],[Nurse Delegation 90 day review documentation]],tblTrainingLog3578[[#This Row],[Nurse Delegation 90 day review documentation]]+ 90,"")</f>
        <v/>
      </c>
      <c r="X43" s="83"/>
      <c r="Y43" s="83"/>
      <c r="Z43" s="83"/>
      <c r="AA43" s="75" t="str">
        <f>IF(tblTrainingLog3578[[#This Row],[Psychoactive Medication Documentation of continued need]],tblTrainingLog3578[[#This Row],[Psychoactive Medication Documentation of continued need]]+ 365,"")</f>
        <v/>
      </c>
      <c r="AB43" s="123"/>
      <c r="AC43" s="75" t="str">
        <f>IF(tblTrainingLog3578[[#This Row],[FA - Functional Assessment]],tblTrainingLog3578[[#This Row],[FA - Functional Assessment]]+ 365,"")</f>
        <v/>
      </c>
      <c r="AD43" s="123"/>
      <c r="AE43" s="75" t="str">
        <f>IF(tblTrainingLog3578[[#This Row],[PBSP - Postitve Behavior Support Plan]],tblTrainingLog3578[[#This Row],[PBSP - Postitve Behavior Support Plan]]+ 365,"")</f>
        <v/>
      </c>
      <c r="AF43" s="123"/>
      <c r="AG43" s="82" t="str">
        <f>IF(tblTrainingLog3578[[#This Row],[PBSP Data Collection &amp; Review ]],tblTrainingLog3578[[#This Row],[PBSP Data Collection &amp; Review ]]+30,"")</f>
        <v/>
      </c>
      <c r="AH43" s="123"/>
      <c r="AI43" s="75" t="str">
        <f>IF(tblTrainingLog3578[[#This Row],[PBSP Progress Report ]],tblTrainingLog3578[[#This Row],[PBSP Progress Report ]]+90,"")</f>
        <v/>
      </c>
      <c r="AJ43" s="123"/>
      <c r="AK43" s="82" t="str">
        <f>IF(tblTrainingLog3578[[#This Row],[Exception to Policy (ETP) request &amp; consent for use of Restrictive Procedures]],tblTrainingLog3578[[#This Row],[Exception to Policy (ETP) request &amp; consent for use of Restrictive Procedures]]+'Plan List'!F$17,"")</f>
        <v/>
      </c>
      <c r="AL43" s="82"/>
      <c r="AM43" s="82"/>
      <c r="AN43" s="82"/>
    </row>
    <row r="44" spans="3:40" ht="33.950000000000003" customHeight="1" x14ac:dyDescent="0.3">
      <c r="C44" s="101"/>
      <c r="D44" s="90"/>
      <c r="E44" s="90"/>
      <c r="F44" s="90"/>
      <c r="G44" s="90"/>
      <c r="H44" s="90"/>
      <c r="I44" s="90"/>
      <c r="J44" s="90"/>
      <c r="K44" s="90"/>
      <c r="L44" s="90"/>
      <c r="M44" s="124"/>
      <c r="N44" s="75" t="str">
        <f>IF(tblTrainingLog3578[[#This Row],[PCSP (formerly known as ISP)]],tblTrainingLog3578[[#This Row],[PCSP (formerly known as ISP)]]+ 365,"")</f>
        <v/>
      </c>
      <c r="O44" s="124"/>
      <c r="P44" s="75" t="str">
        <f t="shared" si="1"/>
        <v/>
      </c>
      <c r="Q44" s="124"/>
      <c r="R44" s="75" t="str">
        <f>IF(tblTrainingLog3578[[#This Row],[Treatment Plan]],tblTrainingLog3578[[#This Row],[Treatment Plan]]+ 90,"")</f>
        <v/>
      </c>
      <c r="S44" s="83"/>
      <c r="T44" s="83"/>
      <c r="U44" s="83"/>
      <c r="V44" s="77"/>
      <c r="W44" s="75" t="str">
        <f>IF(tblTrainingLog3578[[#This Row],[Nurse Delegation 90 day review documentation]],tblTrainingLog3578[[#This Row],[Nurse Delegation 90 day review documentation]]+ 90,"")</f>
        <v/>
      </c>
      <c r="X44" s="83"/>
      <c r="Y44" s="83"/>
      <c r="Z44" s="83"/>
      <c r="AA44" s="75" t="str">
        <f>IF(tblTrainingLog3578[[#This Row],[Psychoactive Medication Documentation of continued need]],tblTrainingLog3578[[#This Row],[Psychoactive Medication Documentation of continued need]]+ 365,"")</f>
        <v/>
      </c>
      <c r="AB44" s="123"/>
      <c r="AC44" s="75" t="str">
        <f>IF(tblTrainingLog3578[[#This Row],[FA - Functional Assessment]],tblTrainingLog3578[[#This Row],[FA - Functional Assessment]]+ 365,"")</f>
        <v/>
      </c>
      <c r="AD44" s="123"/>
      <c r="AE44" s="75" t="str">
        <f>IF(tblTrainingLog3578[[#This Row],[PBSP - Postitve Behavior Support Plan]],tblTrainingLog3578[[#This Row],[PBSP - Postitve Behavior Support Plan]]+ 365,"")</f>
        <v/>
      </c>
      <c r="AF44" s="123"/>
      <c r="AG44" s="82" t="str">
        <f>IF(tblTrainingLog3578[[#This Row],[PBSP Data Collection &amp; Review ]],tblTrainingLog3578[[#This Row],[PBSP Data Collection &amp; Review ]]+30,"")</f>
        <v/>
      </c>
      <c r="AH44" s="123"/>
      <c r="AI44" s="75" t="str">
        <f>IF(tblTrainingLog3578[[#This Row],[PBSP Progress Report ]],tblTrainingLog3578[[#This Row],[PBSP Progress Report ]]+90,"")</f>
        <v/>
      </c>
      <c r="AJ44" s="123"/>
      <c r="AK44" s="82" t="str">
        <f>IF(tblTrainingLog3578[[#This Row],[Exception to Policy (ETP) request &amp; consent for use of Restrictive Procedures]],tblTrainingLog3578[[#This Row],[Exception to Policy (ETP) request &amp; consent for use of Restrictive Procedures]]+'Plan List'!F$17,"")</f>
        <v/>
      </c>
      <c r="AL44" s="82"/>
      <c r="AM44" s="82"/>
      <c r="AN44" s="82"/>
    </row>
    <row r="45" spans="3:40" ht="33.950000000000003" customHeight="1" x14ac:dyDescent="0.3">
      <c r="C45" s="101"/>
      <c r="D45" s="90"/>
      <c r="E45" s="90"/>
      <c r="F45" s="90"/>
      <c r="G45" s="90"/>
      <c r="H45" s="90"/>
      <c r="I45" s="90"/>
      <c r="J45" s="90"/>
      <c r="K45" s="90"/>
      <c r="L45" s="90"/>
      <c r="M45" s="124"/>
      <c r="N45" s="75" t="str">
        <f>IF(tblTrainingLog3578[[#This Row],[PCSP (formerly known as ISP)]],tblTrainingLog3578[[#This Row],[PCSP (formerly known as ISP)]]+ 365,"")</f>
        <v/>
      </c>
      <c r="O45" s="124"/>
      <c r="P45" s="75" t="str">
        <f t="shared" si="1"/>
        <v/>
      </c>
      <c r="Q45" s="124"/>
      <c r="R45" s="75" t="str">
        <f>IF(tblTrainingLog3578[[#This Row],[Treatment Plan]],tblTrainingLog3578[[#This Row],[Treatment Plan]]+ 90,"")</f>
        <v/>
      </c>
      <c r="S45" s="83"/>
      <c r="T45" s="83"/>
      <c r="U45" s="83"/>
      <c r="V45" s="77"/>
      <c r="W45" s="75" t="str">
        <f>IF(tblTrainingLog3578[[#This Row],[Nurse Delegation 90 day review documentation]],tblTrainingLog3578[[#This Row],[Nurse Delegation 90 day review documentation]]+ 90,"")</f>
        <v/>
      </c>
      <c r="X45" s="83"/>
      <c r="Y45" s="83"/>
      <c r="Z45" s="83"/>
      <c r="AA45" s="75" t="str">
        <f>IF(tblTrainingLog3578[[#This Row],[Psychoactive Medication Documentation of continued need]],tblTrainingLog3578[[#This Row],[Psychoactive Medication Documentation of continued need]]+ 365,"")</f>
        <v/>
      </c>
      <c r="AB45" s="123"/>
      <c r="AC45" s="75" t="str">
        <f>IF(tblTrainingLog3578[[#This Row],[FA - Functional Assessment]],tblTrainingLog3578[[#This Row],[FA - Functional Assessment]]+ 365,"")</f>
        <v/>
      </c>
      <c r="AD45" s="123"/>
      <c r="AE45" s="75" t="str">
        <f>IF(tblTrainingLog3578[[#This Row],[PBSP - Postitve Behavior Support Plan]],tblTrainingLog3578[[#This Row],[PBSP - Postitve Behavior Support Plan]]+ 365,"")</f>
        <v/>
      </c>
      <c r="AF45" s="123"/>
      <c r="AG45" s="82" t="str">
        <f>IF(tblTrainingLog3578[[#This Row],[PBSP Data Collection &amp; Review ]],tblTrainingLog3578[[#This Row],[PBSP Data Collection &amp; Review ]]+30,"")</f>
        <v/>
      </c>
      <c r="AH45" s="123"/>
      <c r="AI45" s="75" t="str">
        <f>IF(tblTrainingLog3578[[#This Row],[PBSP Progress Report ]],tblTrainingLog3578[[#This Row],[PBSP Progress Report ]]+90,"")</f>
        <v/>
      </c>
      <c r="AJ45" s="123"/>
      <c r="AK45" s="82" t="str">
        <f>IF(tblTrainingLog3578[[#This Row],[Exception to Policy (ETP) request &amp; consent for use of Restrictive Procedures]],tblTrainingLog3578[[#This Row],[Exception to Policy (ETP) request &amp; consent for use of Restrictive Procedures]]+'Plan List'!F$17,"")</f>
        <v/>
      </c>
      <c r="AL45" s="82"/>
      <c r="AM45" s="82"/>
      <c r="AN45" s="82"/>
    </row>
    <row r="46" spans="3:40" ht="33.950000000000003" customHeight="1" x14ac:dyDescent="0.3">
      <c r="C46" s="101"/>
      <c r="D46" s="90"/>
      <c r="E46" s="90"/>
      <c r="F46" s="90"/>
      <c r="G46" s="90"/>
      <c r="H46" s="90"/>
      <c r="I46" s="90"/>
      <c r="J46" s="90"/>
      <c r="K46" s="90"/>
      <c r="L46" s="90"/>
      <c r="M46" s="124"/>
      <c r="N46" s="75" t="str">
        <f>IF(tblTrainingLog3578[[#This Row],[PCSP (formerly known as ISP)]],tblTrainingLog3578[[#This Row],[PCSP (formerly known as ISP)]]+ 365,"")</f>
        <v/>
      </c>
      <c r="O46" s="124"/>
      <c r="P46" s="75" t="str">
        <f t="shared" si="1"/>
        <v/>
      </c>
      <c r="Q46" s="124"/>
      <c r="R46" s="75" t="str">
        <f>IF(tblTrainingLog3578[[#This Row],[Treatment Plan]],tblTrainingLog3578[[#This Row],[Treatment Plan]]+ 90,"")</f>
        <v/>
      </c>
      <c r="S46" s="83"/>
      <c r="T46" s="83"/>
      <c r="U46" s="83"/>
      <c r="V46" s="77"/>
      <c r="W46" s="75" t="str">
        <f>IF(tblTrainingLog3578[[#This Row],[Nurse Delegation 90 day review documentation]],tblTrainingLog3578[[#This Row],[Nurse Delegation 90 day review documentation]]+ 90,"")</f>
        <v/>
      </c>
      <c r="X46" s="83"/>
      <c r="Y46" s="83"/>
      <c r="Z46" s="83"/>
      <c r="AA46" s="75" t="str">
        <f>IF(tblTrainingLog3578[[#This Row],[Psychoactive Medication Documentation of continued need]],tblTrainingLog3578[[#This Row],[Psychoactive Medication Documentation of continued need]]+ 365,"")</f>
        <v/>
      </c>
      <c r="AB46" s="123"/>
      <c r="AC46" s="75" t="str">
        <f>IF(tblTrainingLog3578[[#This Row],[FA - Functional Assessment]],tblTrainingLog3578[[#This Row],[FA - Functional Assessment]]+ 365,"")</f>
        <v/>
      </c>
      <c r="AD46" s="123"/>
      <c r="AE46" s="75" t="str">
        <f>IF(tblTrainingLog3578[[#This Row],[PBSP - Postitve Behavior Support Plan]],tblTrainingLog3578[[#This Row],[PBSP - Postitve Behavior Support Plan]]+ 365,"")</f>
        <v/>
      </c>
      <c r="AF46" s="123"/>
      <c r="AG46" s="82" t="str">
        <f>IF(tblTrainingLog3578[[#This Row],[PBSP Data Collection &amp; Review ]],tblTrainingLog3578[[#This Row],[PBSP Data Collection &amp; Review ]]+30,"")</f>
        <v/>
      </c>
      <c r="AH46" s="123"/>
      <c r="AI46" s="75" t="str">
        <f>IF(tblTrainingLog3578[[#This Row],[PBSP Progress Report ]],tblTrainingLog3578[[#This Row],[PBSP Progress Report ]]+90,"")</f>
        <v/>
      </c>
      <c r="AJ46" s="123"/>
      <c r="AK46" s="82" t="str">
        <f>IF(tblTrainingLog3578[[#This Row],[Exception to Policy (ETP) request &amp; consent for use of Restrictive Procedures]],tblTrainingLog3578[[#This Row],[Exception to Policy (ETP) request &amp; consent for use of Restrictive Procedures]]+'Plan List'!F$17,"")</f>
        <v/>
      </c>
      <c r="AL46" s="82"/>
      <c r="AM46" s="82"/>
      <c r="AN46" s="82"/>
    </row>
    <row r="47" spans="3:40" ht="33.950000000000003" customHeight="1" x14ac:dyDescent="0.3">
      <c r="C47" s="101"/>
      <c r="D47" s="90"/>
      <c r="E47" s="90"/>
      <c r="F47" s="90"/>
      <c r="G47" s="90"/>
      <c r="H47" s="90"/>
      <c r="I47" s="90"/>
      <c r="J47" s="90"/>
      <c r="K47" s="90"/>
      <c r="L47" s="90"/>
      <c r="M47" s="124"/>
      <c r="N47" s="75" t="str">
        <f>IF(tblTrainingLog3578[[#This Row],[PCSP (formerly known as ISP)]],tblTrainingLog3578[[#This Row],[PCSP (formerly known as ISP)]]+ 365,"")</f>
        <v/>
      </c>
      <c r="O47" s="124"/>
      <c r="P47" s="75" t="str">
        <f t="shared" si="1"/>
        <v/>
      </c>
      <c r="Q47" s="124"/>
      <c r="R47" s="75" t="str">
        <f>IF(tblTrainingLog3578[[#This Row],[Treatment Plan]],tblTrainingLog3578[[#This Row],[Treatment Plan]]+ 90,"")</f>
        <v/>
      </c>
      <c r="S47" s="83"/>
      <c r="T47" s="83"/>
      <c r="U47" s="83"/>
      <c r="V47" s="77"/>
      <c r="W47" s="75" t="str">
        <f>IF(tblTrainingLog3578[[#This Row],[Nurse Delegation 90 day review documentation]],tblTrainingLog3578[[#This Row],[Nurse Delegation 90 day review documentation]]+ 90,"")</f>
        <v/>
      </c>
      <c r="X47" s="83"/>
      <c r="Y47" s="83"/>
      <c r="Z47" s="83"/>
      <c r="AA47" s="75" t="str">
        <f>IF(tblTrainingLog3578[[#This Row],[Psychoactive Medication Documentation of continued need]],tblTrainingLog3578[[#This Row],[Psychoactive Medication Documentation of continued need]]+ 365,"")</f>
        <v/>
      </c>
      <c r="AB47" s="123"/>
      <c r="AC47" s="75" t="str">
        <f>IF(tblTrainingLog3578[[#This Row],[FA - Functional Assessment]],tblTrainingLog3578[[#This Row],[FA - Functional Assessment]]+ 365,"")</f>
        <v/>
      </c>
      <c r="AD47" s="123"/>
      <c r="AE47" s="75" t="str">
        <f>IF(tblTrainingLog3578[[#This Row],[PBSP - Postitve Behavior Support Plan]],tblTrainingLog3578[[#This Row],[PBSP - Postitve Behavior Support Plan]]+ 365,"")</f>
        <v/>
      </c>
      <c r="AF47" s="123"/>
      <c r="AG47" s="82" t="str">
        <f>IF(tblTrainingLog3578[[#This Row],[PBSP Data Collection &amp; Review ]],tblTrainingLog3578[[#This Row],[PBSP Data Collection &amp; Review ]]+30,"")</f>
        <v/>
      </c>
      <c r="AH47" s="123"/>
      <c r="AI47" s="75" t="str">
        <f>IF(tblTrainingLog3578[[#This Row],[PBSP Progress Report ]],tblTrainingLog3578[[#This Row],[PBSP Progress Report ]]+90,"")</f>
        <v/>
      </c>
      <c r="AJ47" s="123"/>
      <c r="AK47" s="82" t="str">
        <f>IF(tblTrainingLog3578[[#This Row],[Exception to Policy (ETP) request &amp; consent for use of Restrictive Procedures]],tblTrainingLog3578[[#This Row],[Exception to Policy (ETP) request &amp; consent for use of Restrictive Procedures]]+'Plan List'!F$17,"")</f>
        <v/>
      </c>
      <c r="AL47" s="82"/>
      <c r="AM47" s="82"/>
      <c r="AN47" s="82"/>
    </row>
    <row r="48" spans="3:40" ht="33.950000000000003" customHeight="1" x14ac:dyDescent="0.3">
      <c r="C48" s="101"/>
      <c r="D48" s="90"/>
      <c r="E48" s="90"/>
      <c r="F48" s="90"/>
      <c r="G48" s="90"/>
      <c r="H48" s="90"/>
      <c r="I48" s="90"/>
      <c r="J48" s="90"/>
      <c r="K48" s="90"/>
      <c r="L48" s="90"/>
      <c r="M48" s="124"/>
      <c r="N48" s="75" t="str">
        <f>IF(tblTrainingLog3578[[#This Row],[PCSP (formerly known as ISP)]],tblTrainingLog3578[[#This Row],[PCSP (formerly known as ISP)]]+ 365,"")</f>
        <v/>
      </c>
      <c r="O48" s="124"/>
      <c r="P48" s="75" t="str">
        <f t="shared" si="1"/>
        <v/>
      </c>
      <c r="Q48" s="124"/>
      <c r="R48" s="75" t="str">
        <f>IF(tblTrainingLog3578[[#This Row],[Treatment Plan]],tblTrainingLog3578[[#This Row],[Treatment Plan]]+ 90,"")</f>
        <v/>
      </c>
      <c r="S48" s="83"/>
      <c r="T48" s="83"/>
      <c r="U48" s="83"/>
      <c r="V48" s="77"/>
      <c r="W48" s="75" t="str">
        <f>IF(tblTrainingLog3578[[#This Row],[Nurse Delegation 90 day review documentation]],tblTrainingLog3578[[#This Row],[Nurse Delegation 90 day review documentation]]+ 90,"")</f>
        <v/>
      </c>
      <c r="X48" s="83"/>
      <c r="Y48" s="83"/>
      <c r="Z48" s="83"/>
      <c r="AA48" s="75" t="str">
        <f>IF(tblTrainingLog3578[[#This Row],[Psychoactive Medication Documentation of continued need]],tblTrainingLog3578[[#This Row],[Psychoactive Medication Documentation of continued need]]+ 365,"")</f>
        <v/>
      </c>
      <c r="AB48" s="123"/>
      <c r="AC48" s="75" t="str">
        <f>IF(tblTrainingLog3578[[#This Row],[FA - Functional Assessment]],tblTrainingLog3578[[#This Row],[FA - Functional Assessment]]+ 365,"")</f>
        <v/>
      </c>
      <c r="AD48" s="123"/>
      <c r="AE48" s="75" t="str">
        <f>IF(tblTrainingLog3578[[#This Row],[PBSP - Postitve Behavior Support Plan]],tblTrainingLog3578[[#This Row],[PBSP - Postitve Behavior Support Plan]]+ 365,"")</f>
        <v/>
      </c>
      <c r="AF48" s="123"/>
      <c r="AG48" s="82" t="str">
        <f>IF(tblTrainingLog3578[[#This Row],[PBSP Data Collection &amp; Review ]],tblTrainingLog3578[[#This Row],[PBSP Data Collection &amp; Review ]]+30,"")</f>
        <v/>
      </c>
      <c r="AH48" s="123"/>
      <c r="AI48" s="75" t="str">
        <f>IF(tblTrainingLog3578[[#This Row],[PBSP Progress Report ]],tblTrainingLog3578[[#This Row],[PBSP Progress Report ]]+90,"")</f>
        <v/>
      </c>
      <c r="AJ48" s="123"/>
      <c r="AK48" s="82" t="str">
        <f>IF(tblTrainingLog3578[[#This Row],[Exception to Policy (ETP) request &amp; consent for use of Restrictive Procedures]],tblTrainingLog3578[[#This Row],[Exception to Policy (ETP) request &amp; consent for use of Restrictive Procedures]]+'Plan List'!F$17,"")</f>
        <v/>
      </c>
      <c r="AL48" s="82"/>
      <c r="AM48" s="82"/>
      <c r="AN48" s="82"/>
    </row>
    <row r="49" spans="3:40" ht="33.950000000000003" customHeight="1" x14ac:dyDescent="0.3">
      <c r="C49" s="101"/>
      <c r="D49" s="90"/>
      <c r="E49" s="90"/>
      <c r="F49" s="90"/>
      <c r="G49" s="90"/>
      <c r="H49" s="90"/>
      <c r="I49" s="90"/>
      <c r="J49" s="90"/>
      <c r="K49" s="90"/>
      <c r="L49" s="90"/>
      <c r="M49" s="124"/>
      <c r="N49" s="75" t="str">
        <f>IF(tblTrainingLog3578[[#This Row],[PCSP (formerly known as ISP)]],tblTrainingLog3578[[#This Row],[PCSP (formerly known as ISP)]]+ 365,"")</f>
        <v/>
      </c>
      <c r="O49" s="124"/>
      <c r="P49" s="75" t="str">
        <f t="shared" si="1"/>
        <v/>
      </c>
      <c r="Q49" s="124"/>
      <c r="R49" s="75" t="str">
        <f>IF(tblTrainingLog3578[[#This Row],[Treatment Plan]],tblTrainingLog3578[[#This Row],[Treatment Plan]]+ 90,"")</f>
        <v/>
      </c>
      <c r="S49" s="83"/>
      <c r="T49" s="83"/>
      <c r="U49" s="83"/>
      <c r="V49" s="77"/>
      <c r="W49" s="75" t="str">
        <f>IF(tblTrainingLog3578[[#This Row],[Nurse Delegation 90 day review documentation]],tblTrainingLog3578[[#This Row],[Nurse Delegation 90 day review documentation]]+ 90,"")</f>
        <v/>
      </c>
      <c r="X49" s="83"/>
      <c r="Y49" s="83"/>
      <c r="Z49" s="83"/>
      <c r="AA49" s="75" t="str">
        <f>IF(tblTrainingLog3578[[#This Row],[Psychoactive Medication Documentation of continued need]],tblTrainingLog3578[[#This Row],[Psychoactive Medication Documentation of continued need]]+ 365,"")</f>
        <v/>
      </c>
      <c r="AB49" s="123"/>
      <c r="AC49" s="75" t="str">
        <f>IF(tblTrainingLog3578[[#This Row],[FA - Functional Assessment]],tblTrainingLog3578[[#This Row],[FA - Functional Assessment]]+ 365,"")</f>
        <v/>
      </c>
      <c r="AD49" s="123"/>
      <c r="AE49" s="75" t="str">
        <f>IF(tblTrainingLog3578[[#This Row],[PBSP - Postitve Behavior Support Plan]],tblTrainingLog3578[[#This Row],[PBSP - Postitve Behavior Support Plan]]+ 365,"")</f>
        <v/>
      </c>
      <c r="AF49" s="123"/>
      <c r="AG49" s="82" t="str">
        <f>IF(tblTrainingLog3578[[#This Row],[PBSP Data Collection &amp; Review ]],tblTrainingLog3578[[#This Row],[PBSP Data Collection &amp; Review ]]+30,"")</f>
        <v/>
      </c>
      <c r="AH49" s="123"/>
      <c r="AI49" s="75" t="str">
        <f>IF(tblTrainingLog3578[[#This Row],[PBSP Progress Report ]],tblTrainingLog3578[[#This Row],[PBSP Progress Report ]]+90,"")</f>
        <v/>
      </c>
      <c r="AJ49" s="123"/>
      <c r="AK49" s="82" t="str">
        <f>IF(tblTrainingLog3578[[#This Row],[Exception to Policy (ETP) request &amp; consent for use of Restrictive Procedures]],tblTrainingLog3578[[#This Row],[Exception to Policy (ETP) request &amp; consent for use of Restrictive Procedures]]+'Plan List'!F$17,"")</f>
        <v/>
      </c>
      <c r="AL49" s="82"/>
      <c r="AM49" s="82"/>
      <c r="AN49" s="82"/>
    </row>
    <row r="50" spans="3:40" ht="33.950000000000003" customHeight="1" x14ac:dyDescent="0.3">
      <c r="C50" s="101"/>
      <c r="D50" s="90"/>
      <c r="E50" s="90"/>
      <c r="F50" s="90"/>
      <c r="G50" s="90"/>
      <c r="H50" s="90"/>
      <c r="I50" s="90"/>
      <c r="J50" s="90"/>
      <c r="K50" s="90"/>
      <c r="L50" s="90"/>
      <c r="M50" s="124"/>
      <c r="N50" s="75" t="str">
        <f>IF(tblTrainingLog3578[[#This Row],[PCSP (formerly known as ISP)]],tblTrainingLog3578[[#This Row],[PCSP (formerly known as ISP)]]+ 365,"")</f>
        <v/>
      </c>
      <c r="O50" s="124"/>
      <c r="P50" s="75" t="str">
        <f t="shared" si="1"/>
        <v/>
      </c>
      <c r="Q50" s="124"/>
      <c r="R50" s="75" t="str">
        <f>IF(tblTrainingLog3578[[#This Row],[Treatment Plan]],tblTrainingLog3578[[#This Row],[Treatment Plan]]+ 90,"")</f>
        <v/>
      </c>
      <c r="S50" s="83"/>
      <c r="T50" s="83"/>
      <c r="U50" s="83"/>
      <c r="V50" s="77"/>
      <c r="W50" s="75" t="str">
        <f>IF(tblTrainingLog3578[[#This Row],[Nurse Delegation 90 day review documentation]],tblTrainingLog3578[[#This Row],[Nurse Delegation 90 day review documentation]]+ 90,"")</f>
        <v/>
      </c>
      <c r="X50" s="83"/>
      <c r="Y50" s="83"/>
      <c r="Z50" s="83"/>
      <c r="AA50" s="75" t="str">
        <f>IF(tblTrainingLog3578[[#This Row],[Psychoactive Medication Documentation of continued need]],tblTrainingLog3578[[#This Row],[Psychoactive Medication Documentation of continued need]]+ 365,"")</f>
        <v/>
      </c>
      <c r="AB50" s="123"/>
      <c r="AC50" s="75" t="str">
        <f>IF(tblTrainingLog3578[[#This Row],[FA - Functional Assessment]],tblTrainingLog3578[[#This Row],[FA - Functional Assessment]]+ 365,"")</f>
        <v/>
      </c>
      <c r="AD50" s="123"/>
      <c r="AE50" s="75" t="str">
        <f>IF(tblTrainingLog3578[[#This Row],[PBSP - Postitve Behavior Support Plan]],tblTrainingLog3578[[#This Row],[PBSP - Postitve Behavior Support Plan]]+ 365,"")</f>
        <v/>
      </c>
      <c r="AF50" s="123"/>
      <c r="AG50" s="82" t="str">
        <f>IF(tblTrainingLog3578[[#This Row],[PBSP Data Collection &amp; Review ]],tblTrainingLog3578[[#This Row],[PBSP Data Collection &amp; Review ]]+30,"")</f>
        <v/>
      </c>
      <c r="AH50" s="123"/>
      <c r="AI50" s="75" t="str">
        <f>IF(tblTrainingLog3578[[#This Row],[PBSP Progress Report ]],tblTrainingLog3578[[#This Row],[PBSP Progress Report ]]+90,"")</f>
        <v/>
      </c>
      <c r="AJ50" s="123"/>
      <c r="AK50" s="82" t="str">
        <f>IF(tblTrainingLog3578[[#This Row],[Exception to Policy (ETP) request &amp; consent for use of Restrictive Procedures]],tblTrainingLog3578[[#This Row],[Exception to Policy (ETP) request &amp; consent for use of Restrictive Procedures]]+'Plan List'!F$17,"")</f>
        <v/>
      </c>
      <c r="AL50" s="82"/>
      <c r="AM50" s="82"/>
      <c r="AN50" s="82"/>
    </row>
    <row r="51" spans="3:40" ht="33.950000000000003" customHeight="1" x14ac:dyDescent="0.3">
      <c r="C51" s="101"/>
      <c r="D51" s="90"/>
      <c r="E51" s="90"/>
      <c r="F51" s="90"/>
      <c r="G51" s="90"/>
      <c r="H51" s="90"/>
      <c r="I51" s="90"/>
      <c r="J51" s="90"/>
      <c r="K51" s="90"/>
      <c r="L51" s="90"/>
      <c r="M51" s="124"/>
      <c r="N51" s="75" t="str">
        <f>IF(tblTrainingLog3578[[#This Row],[PCSP (formerly known as ISP)]],tblTrainingLog3578[[#This Row],[PCSP (formerly known as ISP)]]+ 365,"")</f>
        <v/>
      </c>
      <c r="O51" s="124"/>
      <c r="P51" s="75" t="str">
        <f t="shared" si="1"/>
        <v/>
      </c>
      <c r="Q51" s="124"/>
      <c r="R51" s="75" t="str">
        <f>IF(tblTrainingLog3578[[#This Row],[Treatment Plan]],tblTrainingLog3578[[#This Row],[Treatment Plan]]+ 90,"")</f>
        <v/>
      </c>
      <c r="S51" s="83"/>
      <c r="T51" s="83"/>
      <c r="U51" s="83"/>
      <c r="V51" s="77"/>
      <c r="W51" s="75" t="str">
        <f>IF(tblTrainingLog3578[[#This Row],[Nurse Delegation 90 day review documentation]],tblTrainingLog3578[[#This Row],[Nurse Delegation 90 day review documentation]]+ 90,"")</f>
        <v/>
      </c>
      <c r="X51" s="83"/>
      <c r="Y51" s="83"/>
      <c r="Z51" s="83"/>
      <c r="AA51" s="75" t="str">
        <f>IF(tblTrainingLog3578[[#This Row],[Psychoactive Medication Documentation of continued need]],tblTrainingLog3578[[#This Row],[Psychoactive Medication Documentation of continued need]]+ 365,"")</f>
        <v/>
      </c>
      <c r="AB51" s="123"/>
      <c r="AC51" s="75" t="str">
        <f>IF(tblTrainingLog3578[[#This Row],[FA - Functional Assessment]],tblTrainingLog3578[[#This Row],[FA - Functional Assessment]]+ 365,"")</f>
        <v/>
      </c>
      <c r="AD51" s="123"/>
      <c r="AE51" s="75" t="str">
        <f>IF(tblTrainingLog3578[[#This Row],[PBSP - Postitve Behavior Support Plan]],tblTrainingLog3578[[#This Row],[PBSP - Postitve Behavior Support Plan]]+ 365,"")</f>
        <v/>
      </c>
      <c r="AF51" s="123"/>
      <c r="AG51" s="82" t="str">
        <f>IF(tblTrainingLog3578[[#This Row],[PBSP Data Collection &amp; Review ]],tblTrainingLog3578[[#This Row],[PBSP Data Collection &amp; Review ]]+30,"")</f>
        <v/>
      </c>
      <c r="AH51" s="123"/>
      <c r="AI51" s="75" t="str">
        <f>IF(tblTrainingLog3578[[#This Row],[PBSP Progress Report ]],tblTrainingLog3578[[#This Row],[PBSP Progress Report ]]+90,"")</f>
        <v/>
      </c>
      <c r="AJ51" s="123"/>
      <c r="AK51" s="82" t="str">
        <f>IF(tblTrainingLog3578[[#This Row],[Exception to Policy (ETP) request &amp; consent for use of Restrictive Procedures]],tblTrainingLog3578[[#This Row],[Exception to Policy (ETP) request &amp; consent for use of Restrictive Procedures]]+'Plan List'!F$17,"")</f>
        <v/>
      </c>
      <c r="AL51" s="82"/>
      <c r="AM51" s="82"/>
      <c r="AN51" s="82"/>
    </row>
    <row r="52" spans="3:40" ht="33.950000000000003" customHeight="1" x14ac:dyDescent="0.3">
      <c r="C52" s="101"/>
      <c r="D52" s="90"/>
      <c r="E52" s="90"/>
      <c r="F52" s="90"/>
      <c r="G52" s="90"/>
      <c r="H52" s="90"/>
      <c r="I52" s="90"/>
      <c r="J52" s="90"/>
      <c r="K52" s="90"/>
      <c r="L52" s="90"/>
      <c r="M52" s="124"/>
      <c r="N52" s="75" t="str">
        <f>IF(tblTrainingLog3578[[#This Row],[PCSP (formerly known as ISP)]],tblTrainingLog3578[[#This Row],[PCSP (formerly known as ISP)]]+ 365,"")</f>
        <v/>
      </c>
      <c r="O52" s="124"/>
      <c r="P52" s="75" t="str">
        <f t="shared" si="1"/>
        <v/>
      </c>
      <c r="Q52" s="124"/>
      <c r="R52" s="75" t="str">
        <f>IF(tblTrainingLog3578[[#This Row],[Treatment Plan]],tblTrainingLog3578[[#This Row],[Treatment Plan]]+ 90,"")</f>
        <v/>
      </c>
      <c r="S52" s="83"/>
      <c r="T52" s="83"/>
      <c r="U52" s="83"/>
      <c r="V52" s="77"/>
      <c r="W52" s="75" t="str">
        <f>IF(tblTrainingLog3578[[#This Row],[Nurse Delegation 90 day review documentation]],tblTrainingLog3578[[#This Row],[Nurse Delegation 90 day review documentation]]+ 90,"")</f>
        <v/>
      </c>
      <c r="X52" s="83"/>
      <c r="Y52" s="83"/>
      <c r="Z52" s="83"/>
      <c r="AA52" s="75" t="str">
        <f>IF(tblTrainingLog3578[[#This Row],[Psychoactive Medication Documentation of continued need]],tblTrainingLog3578[[#This Row],[Psychoactive Medication Documentation of continued need]]+ 365,"")</f>
        <v/>
      </c>
      <c r="AB52" s="123"/>
      <c r="AC52" s="75" t="str">
        <f>IF(tblTrainingLog3578[[#This Row],[FA - Functional Assessment]],tblTrainingLog3578[[#This Row],[FA - Functional Assessment]]+ 365,"")</f>
        <v/>
      </c>
      <c r="AD52" s="123"/>
      <c r="AE52" s="75" t="str">
        <f>IF(tblTrainingLog3578[[#This Row],[PBSP - Postitve Behavior Support Plan]],tblTrainingLog3578[[#This Row],[PBSP - Postitve Behavior Support Plan]]+ 365,"")</f>
        <v/>
      </c>
      <c r="AF52" s="123"/>
      <c r="AG52" s="82" t="str">
        <f>IF(tblTrainingLog3578[[#This Row],[PBSP Data Collection &amp; Review ]],tblTrainingLog3578[[#This Row],[PBSP Data Collection &amp; Review ]]+30,"")</f>
        <v/>
      </c>
      <c r="AH52" s="123"/>
      <c r="AI52" s="75" t="str">
        <f>IF(tblTrainingLog3578[[#This Row],[PBSP Progress Report ]],tblTrainingLog3578[[#This Row],[PBSP Progress Report ]]+90,"")</f>
        <v/>
      </c>
      <c r="AJ52" s="123"/>
      <c r="AK52" s="82" t="str">
        <f>IF(tblTrainingLog3578[[#This Row],[Exception to Policy (ETP) request &amp; consent for use of Restrictive Procedures]],tblTrainingLog3578[[#This Row],[Exception to Policy (ETP) request &amp; consent for use of Restrictive Procedures]]+'Plan List'!F$17,"")</f>
        <v/>
      </c>
      <c r="AL52" s="82"/>
      <c r="AM52" s="82"/>
      <c r="AN52" s="82"/>
    </row>
    <row r="53" spans="3:40" ht="33.950000000000003" customHeight="1" x14ac:dyDescent="0.3">
      <c r="C53" s="101"/>
      <c r="D53" s="90"/>
      <c r="E53" s="90"/>
      <c r="F53" s="90"/>
      <c r="G53" s="90"/>
      <c r="H53" s="90"/>
      <c r="I53" s="90"/>
      <c r="J53" s="90"/>
      <c r="K53" s="90"/>
      <c r="L53" s="90"/>
      <c r="M53" s="124"/>
      <c r="N53" s="75" t="str">
        <f>IF(tblTrainingLog3578[[#This Row],[PCSP (formerly known as ISP)]],tblTrainingLog3578[[#This Row],[PCSP (formerly known as ISP)]]+ 365,"")</f>
        <v/>
      </c>
      <c r="O53" s="124"/>
      <c r="P53" s="75" t="str">
        <f t="shared" si="1"/>
        <v/>
      </c>
      <c r="Q53" s="124"/>
      <c r="R53" s="75" t="str">
        <f>IF(tblTrainingLog3578[[#This Row],[Treatment Plan]],tblTrainingLog3578[[#This Row],[Treatment Plan]]+ 90,"")</f>
        <v/>
      </c>
      <c r="S53" s="83"/>
      <c r="T53" s="83"/>
      <c r="U53" s="83"/>
      <c r="V53" s="77"/>
      <c r="W53" s="75" t="str">
        <f>IF(tblTrainingLog3578[[#This Row],[Nurse Delegation 90 day review documentation]],tblTrainingLog3578[[#This Row],[Nurse Delegation 90 day review documentation]]+ 90,"")</f>
        <v/>
      </c>
      <c r="X53" s="83"/>
      <c r="Y53" s="83"/>
      <c r="Z53" s="83"/>
      <c r="AA53" s="75" t="str">
        <f>IF(tblTrainingLog3578[[#This Row],[Psychoactive Medication Documentation of continued need]],tblTrainingLog3578[[#This Row],[Psychoactive Medication Documentation of continued need]]+ 365,"")</f>
        <v/>
      </c>
      <c r="AB53" s="123"/>
      <c r="AC53" s="75" t="str">
        <f>IF(tblTrainingLog3578[[#This Row],[FA - Functional Assessment]],tblTrainingLog3578[[#This Row],[FA - Functional Assessment]]+ 365,"")</f>
        <v/>
      </c>
      <c r="AD53" s="123"/>
      <c r="AE53" s="75" t="str">
        <f>IF(tblTrainingLog3578[[#This Row],[PBSP - Postitve Behavior Support Plan]],tblTrainingLog3578[[#This Row],[PBSP - Postitve Behavior Support Plan]]+ 365,"")</f>
        <v/>
      </c>
      <c r="AF53" s="123"/>
      <c r="AG53" s="82" t="str">
        <f>IF(tblTrainingLog3578[[#This Row],[PBSP Data Collection &amp; Review ]],tblTrainingLog3578[[#This Row],[PBSP Data Collection &amp; Review ]]+30,"")</f>
        <v/>
      </c>
      <c r="AH53" s="123"/>
      <c r="AI53" s="75" t="str">
        <f>IF(tblTrainingLog3578[[#This Row],[PBSP Progress Report ]],tblTrainingLog3578[[#This Row],[PBSP Progress Report ]]+90,"")</f>
        <v/>
      </c>
      <c r="AJ53" s="123"/>
      <c r="AK53" s="82" t="str">
        <f>IF(tblTrainingLog3578[[#This Row],[Exception to Policy (ETP) request &amp; consent for use of Restrictive Procedures]],tblTrainingLog3578[[#This Row],[Exception to Policy (ETP) request &amp; consent for use of Restrictive Procedures]]+'Plan List'!F$17,"")</f>
        <v/>
      </c>
      <c r="AL53" s="82"/>
      <c r="AM53" s="82"/>
      <c r="AN53" s="82"/>
    </row>
    <row r="54" spans="3:40" ht="33.950000000000003" customHeight="1" x14ac:dyDescent="0.3">
      <c r="C54" s="101"/>
      <c r="D54" s="90"/>
      <c r="E54" s="90"/>
      <c r="F54" s="90"/>
      <c r="G54" s="90"/>
      <c r="H54" s="90"/>
      <c r="I54" s="90"/>
      <c r="J54" s="90"/>
      <c r="K54" s="90"/>
      <c r="L54" s="90"/>
      <c r="M54" s="124"/>
      <c r="N54" s="75" t="str">
        <f>IF(tblTrainingLog3578[[#This Row],[PCSP (formerly known as ISP)]],tblTrainingLog3578[[#This Row],[PCSP (formerly known as ISP)]]+ 365,"")</f>
        <v/>
      </c>
      <c r="O54" s="124"/>
      <c r="P54" s="75" t="str">
        <f t="shared" si="1"/>
        <v/>
      </c>
      <c r="Q54" s="124"/>
      <c r="R54" s="75" t="str">
        <f>IF(tblTrainingLog3578[[#This Row],[Treatment Plan]],tblTrainingLog3578[[#This Row],[Treatment Plan]]+ 90,"")</f>
        <v/>
      </c>
      <c r="S54" s="83"/>
      <c r="T54" s="83"/>
      <c r="U54" s="83"/>
      <c r="V54" s="77"/>
      <c r="W54" s="75" t="str">
        <f>IF(tblTrainingLog3578[[#This Row],[Nurse Delegation 90 day review documentation]],tblTrainingLog3578[[#This Row],[Nurse Delegation 90 day review documentation]]+ 90,"")</f>
        <v/>
      </c>
      <c r="X54" s="83"/>
      <c r="Y54" s="83"/>
      <c r="Z54" s="83"/>
      <c r="AA54" s="75" t="str">
        <f>IF(tblTrainingLog3578[[#This Row],[Psychoactive Medication Documentation of continued need]],tblTrainingLog3578[[#This Row],[Psychoactive Medication Documentation of continued need]]+ 365,"")</f>
        <v/>
      </c>
      <c r="AB54" s="123"/>
      <c r="AC54" s="75" t="str">
        <f>IF(tblTrainingLog3578[[#This Row],[FA - Functional Assessment]],tblTrainingLog3578[[#This Row],[FA - Functional Assessment]]+ 365,"")</f>
        <v/>
      </c>
      <c r="AD54" s="123"/>
      <c r="AE54" s="75" t="str">
        <f>IF(tblTrainingLog3578[[#This Row],[PBSP - Postitve Behavior Support Plan]],tblTrainingLog3578[[#This Row],[PBSP - Postitve Behavior Support Plan]]+ 365,"")</f>
        <v/>
      </c>
      <c r="AF54" s="123"/>
      <c r="AG54" s="82" t="str">
        <f>IF(tblTrainingLog3578[[#This Row],[PBSP Data Collection &amp; Review ]],tblTrainingLog3578[[#This Row],[PBSP Data Collection &amp; Review ]]+30,"")</f>
        <v/>
      </c>
      <c r="AH54" s="123"/>
      <c r="AI54" s="75" t="str">
        <f>IF(tblTrainingLog3578[[#This Row],[PBSP Progress Report ]],tblTrainingLog3578[[#This Row],[PBSP Progress Report ]]+90,"")</f>
        <v/>
      </c>
      <c r="AJ54" s="123"/>
      <c r="AK54" s="82" t="str">
        <f>IF(tblTrainingLog3578[[#This Row],[Exception to Policy (ETP) request &amp; consent for use of Restrictive Procedures]],tblTrainingLog3578[[#This Row],[Exception to Policy (ETP) request &amp; consent for use of Restrictive Procedures]]+'Plan List'!F$17,"")</f>
        <v/>
      </c>
      <c r="AL54" s="82"/>
      <c r="AM54" s="82"/>
      <c r="AN54" s="82"/>
    </row>
    <row r="55" spans="3:40" ht="33.950000000000003" customHeight="1" x14ac:dyDescent="0.3">
      <c r="C55" s="101"/>
      <c r="D55" s="90"/>
      <c r="E55" s="90"/>
      <c r="F55" s="90"/>
      <c r="G55" s="90"/>
      <c r="H55" s="90"/>
      <c r="I55" s="90"/>
      <c r="J55" s="90"/>
      <c r="K55" s="90"/>
      <c r="L55" s="90"/>
      <c r="M55" s="124"/>
      <c r="N55" s="75" t="str">
        <f>IF(tblTrainingLog3578[[#This Row],[PCSP (formerly known as ISP)]],tblTrainingLog3578[[#This Row],[PCSP (formerly known as ISP)]]+ 365,"")</f>
        <v/>
      </c>
      <c r="O55" s="124"/>
      <c r="P55" s="75" t="str">
        <f t="shared" si="1"/>
        <v/>
      </c>
      <c r="Q55" s="124"/>
      <c r="R55" s="75" t="str">
        <f>IF(tblTrainingLog3578[[#This Row],[Treatment Plan]],tblTrainingLog3578[[#This Row],[Treatment Plan]]+ 90,"")</f>
        <v/>
      </c>
      <c r="S55" s="83"/>
      <c r="T55" s="83"/>
      <c r="U55" s="83"/>
      <c r="V55" s="77"/>
      <c r="W55" s="75" t="str">
        <f>IF(tblTrainingLog3578[[#This Row],[Nurse Delegation 90 day review documentation]],tblTrainingLog3578[[#This Row],[Nurse Delegation 90 day review documentation]]+ 90,"")</f>
        <v/>
      </c>
      <c r="X55" s="83"/>
      <c r="Y55" s="83"/>
      <c r="Z55" s="83"/>
      <c r="AA55" s="75" t="str">
        <f>IF(tblTrainingLog3578[[#This Row],[Psychoactive Medication Documentation of continued need]],tblTrainingLog3578[[#This Row],[Psychoactive Medication Documentation of continued need]]+ 365,"")</f>
        <v/>
      </c>
      <c r="AB55" s="123"/>
      <c r="AC55" s="75" t="str">
        <f>IF(tblTrainingLog3578[[#This Row],[FA - Functional Assessment]],tblTrainingLog3578[[#This Row],[FA - Functional Assessment]]+ 365,"")</f>
        <v/>
      </c>
      <c r="AD55" s="123"/>
      <c r="AE55" s="75" t="str">
        <f>IF(tblTrainingLog3578[[#This Row],[PBSP - Postitve Behavior Support Plan]],tblTrainingLog3578[[#This Row],[PBSP - Postitve Behavior Support Plan]]+ 365,"")</f>
        <v/>
      </c>
      <c r="AF55" s="123"/>
      <c r="AG55" s="82" t="str">
        <f>IF(tblTrainingLog3578[[#This Row],[PBSP Data Collection &amp; Review ]],tblTrainingLog3578[[#This Row],[PBSP Data Collection &amp; Review ]]+30,"")</f>
        <v/>
      </c>
      <c r="AH55" s="123"/>
      <c r="AI55" s="75" t="str">
        <f>IF(tblTrainingLog3578[[#This Row],[PBSP Progress Report ]],tblTrainingLog3578[[#This Row],[PBSP Progress Report ]]+90,"")</f>
        <v/>
      </c>
      <c r="AJ55" s="123"/>
      <c r="AK55" s="82" t="str">
        <f>IF(tblTrainingLog3578[[#This Row],[Exception to Policy (ETP) request &amp; consent for use of Restrictive Procedures]],tblTrainingLog3578[[#This Row],[Exception to Policy (ETP) request &amp; consent for use of Restrictive Procedures]]+'Plan List'!F$17,"")</f>
        <v/>
      </c>
      <c r="AL55" s="82"/>
      <c r="AM55" s="82"/>
      <c r="AN55" s="82"/>
    </row>
    <row r="56" spans="3:40" ht="33.950000000000003" customHeight="1" x14ac:dyDescent="0.3">
      <c r="C56" s="101"/>
      <c r="D56" s="90"/>
      <c r="E56" s="90"/>
      <c r="F56" s="90"/>
      <c r="G56" s="90"/>
      <c r="H56" s="90"/>
      <c r="I56" s="90"/>
      <c r="J56" s="90"/>
      <c r="K56" s="90"/>
      <c r="L56" s="90"/>
      <c r="M56" s="124"/>
      <c r="N56" s="75" t="str">
        <f>IF(tblTrainingLog3578[[#This Row],[PCSP (formerly known as ISP)]],tblTrainingLog3578[[#This Row],[PCSP (formerly known as ISP)]]+ 365,"")</f>
        <v/>
      </c>
      <c r="O56" s="124"/>
      <c r="P56" s="75" t="str">
        <f t="shared" si="1"/>
        <v/>
      </c>
      <c r="Q56" s="124"/>
      <c r="R56" s="75" t="str">
        <f>IF(tblTrainingLog3578[[#This Row],[Treatment Plan]],tblTrainingLog3578[[#This Row],[Treatment Plan]]+ 90,"")</f>
        <v/>
      </c>
      <c r="S56" s="83"/>
      <c r="T56" s="83"/>
      <c r="U56" s="83"/>
      <c r="V56" s="77"/>
      <c r="W56" s="75" t="str">
        <f>IF(tblTrainingLog3578[[#This Row],[Nurse Delegation 90 day review documentation]],tblTrainingLog3578[[#This Row],[Nurse Delegation 90 day review documentation]]+ 90,"")</f>
        <v/>
      </c>
      <c r="X56" s="83"/>
      <c r="Y56" s="83"/>
      <c r="Z56" s="83"/>
      <c r="AA56" s="75" t="str">
        <f>IF(tblTrainingLog3578[[#This Row],[Psychoactive Medication Documentation of continued need]],tblTrainingLog3578[[#This Row],[Psychoactive Medication Documentation of continued need]]+ 365,"")</f>
        <v/>
      </c>
      <c r="AB56" s="123"/>
      <c r="AC56" s="75" t="str">
        <f>IF(tblTrainingLog3578[[#This Row],[FA - Functional Assessment]],tblTrainingLog3578[[#This Row],[FA - Functional Assessment]]+ 365,"")</f>
        <v/>
      </c>
      <c r="AD56" s="123"/>
      <c r="AE56" s="75" t="str">
        <f>IF(tblTrainingLog3578[[#This Row],[PBSP - Postitve Behavior Support Plan]],tblTrainingLog3578[[#This Row],[PBSP - Postitve Behavior Support Plan]]+ 365,"")</f>
        <v/>
      </c>
      <c r="AF56" s="123"/>
      <c r="AG56" s="82" t="str">
        <f>IF(tblTrainingLog3578[[#This Row],[PBSP Data Collection &amp; Review ]],tblTrainingLog3578[[#This Row],[PBSP Data Collection &amp; Review ]]+30,"")</f>
        <v/>
      </c>
      <c r="AH56" s="123"/>
      <c r="AI56" s="75" t="str">
        <f>IF(tblTrainingLog3578[[#This Row],[PBSP Progress Report ]],tblTrainingLog3578[[#This Row],[PBSP Progress Report ]]+90,"")</f>
        <v/>
      </c>
      <c r="AJ56" s="123"/>
      <c r="AK56" s="82" t="str">
        <f>IF(tblTrainingLog3578[[#This Row],[Exception to Policy (ETP) request &amp; consent for use of Restrictive Procedures]],tblTrainingLog3578[[#This Row],[Exception to Policy (ETP) request &amp; consent for use of Restrictive Procedures]]+'Plan List'!F$17,"")</f>
        <v/>
      </c>
      <c r="AL56" s="82"/>
      <c r="AM56" s="82"/>
      <c r="AN56" s="82"/>
    </row>
    <row r="57" spans="3:40" ht="33.950000000000003" customHeight="1" x14ac:dyDescent="0.3">
      <c r="C57" s="101"/>
      <c r="D57" s="90"/>
      <c r="E57" s="90"/>
      <c r="F57" s="90"/>
      <c r="G57" s="90"/>
      <c r="H57" s="90"/>
      <c r="I57" s="90"/>
      <c r="J57" s="90"/>
      <c r="K57" s="90"/>
      <c r="L57" s="90"/>
      <c r="M57" s="124"/>
      <c r="N57" s="75" t="str">
        <f>IF(tblTrainingLog3578[[#This Row],[PCSP (formerly known as ISP)]],tblTrainingLog3578[[#This Row],[PCSP (formerly known as ISP)]]+ 365,"")</f>
        <v/>
      </c>
      <c r="O57" s="124"/>
      <c r="P57" s="75" t="str">
        <f t="shared" si="1"/>
        <v/>
      </c>
      <c r="Q57" s="124"/>
      <c r="R57" s="75" t="str">
        <f>IF(tblTrainingLog3578[[#This Row],[Treatment Plan]],tblTrainingLog3578[[#This Row],[Treatment Plan]]+ 90,"")</f>
        <v/>
      </c>
      <c r="S57" s="83"/>
      <c r="T57" s="83"/>
      <c r="U57" s="83"/>
      <c r="V57" s="77"/>
      <c r="W57" s="75" t="str">
        <f>IF(tblTrainingLog3578[[#This Row],[Nurse Delegation 90 day review documentation]],tblTrainingLog3578[[#This Row],[Nurse Delegation 90 day review documentation]]+ 90,"")</f>
        <v/>
      </c>
      <c r="X57" s="83"/>
      <c r="Y57" s="83"/>
      <c r="Z57" s="83"/>
      <c r="AA57" s="75" t="str">
        <f>IF(tblTrainingLog3578[[#This Row],[Psychoactive Medication Documentation of continued need]],tblTrainingLog3578[[#This Row],[Psychoactive Medication Documentation of continued need]]+ 365,"")</f>
        <v/>
      </c>
      <c r="AB57" s="123"/>
      <c r="AC57" s="75" t="str">
        <f>IF(tblTrainingLog3578[[#This Row],[FA - Functional Assessment]],tblTrainingLog3578[[#This Row],[FA - Functional Assessment]]+ 365,"")</f>
        <v/>
      </c>
      <c r="AD57" s="123"/>
      <c r="AE57" s="75" t="str">
        <f>IF(tblTrainingLog3578[[#This Row],[PBSP - Postitve Behavior Support Plan]],tblTrainingLog3578[[#This Row],[PBSP - Postitve Behavior Support Plan]]+ 365,"")</f>
        <v/>
      </c>
      <c r="AF57" s="123"/>
      <c r="AG57" s="82" t="str">
        <f>IF(tblTrainingLog3578[[#This Row],[PBSP Data Collection &amp; Review ]],tblTrainingLog3578[[#This Row],[PBSP Data Collection &amp; Review ]]+30,"")</f>
        <v/>
      </c>
      <c r="AH57" s="123"/>
      <c r="AI57" s="75" t="str">
        <f>IF(tblTrainingLog3578[[#This Row],[PBSP Progress Report ]],tblTrainingLog3578[[#This Row],[PBSP Progress Report ]]+90,"")</f>
        <v/>
      </c>
      <c r="AJ57" s="123"/>
      <c r="AK57" s="82" t="str">
        <f>IF(tblTrainingLog3578[[#This Row],[Exception to Policy (ETP) request &amp; consent for use of Restrictive Procedures]],tblTrainingLog3578[[#This Row],[Exception to Policy (ETP) request &amp; consent for use of Restrictive Procedures]]+'Plan List'!F$17,"")</f>
        <v/>
      </c>
      <c r="AL57" s="82"/>
      <c r="AM57" s="82"/>
      <c r="AN57" s="82"/>
    </row>
    <row r="58" spans="3:40" ht="33.950000000000003" customHeight="1" x14ac:dyDescent="0.3">
      <c r="C58" s="101"/>
      <c r="D58" s="90"/>
      <c r="E58" s="90"/>
      <c r="F58" s="90"/>
      <c r="G58" s="90"/>
      <c r="H58" s="90"/>
      <c r="I58" s="90"/>
      <c r="J58" s="90"/>
      <c r="K58" s="90"/>
      <c r="L58" s="90"/>
      <c r="M58" s="124"/>
      <c r="N58" s="75" t="str">
        <f>IF(tblTrainingLog3578[[#This Row],[PCSP (formerly known as ISP)]],tblTrainingLog3578[[#This Row],[PCSP (formerly known as ISP)]]+ 365,"")</f>
        <v/>
      </c>
      <c r="O58" s="124"/>
      <c r="P58" s="75" t="str">
        <f t="shared" si="1"/>
        <v/>
      </c>
      <c r="Q58" s="124"/>
      <c r="R58" s="75" t="str">
        <f>IF(tblTrainingLog3578[[#This Row],[Treatment Plan]],tblTrainingLog3578[[#This Row],[Treatment Plan]]+ 90,"")</f>
        <v/>
      </c>
      <c r="S58" s="83"/>
      <c r="T58" s="83"/>
      <c r="U58" s="83"/>
      <c r="V58" s="77"/>
      <c r="W58" s="75" t="str">
        <f>IF(tblTrainingLog3578[[#This Row],[Nurse Delegation 90 day review documentation]],tblTrainingLog3578[[#This Row],[Nurse Delegation 90 day review documentation]]+ 90,"")</f>
        <v/>
      </c>
      <c r="X58" s="83"/>
      <c r="Y58" s="83"/>
      <c r="Z58" s="83"/>
      <c r="AA58" s="75" t="str">
        <f>IF(tblTrainingLog3578[[#This Row],[Psychoactive Medication Documentation of continued need]],tblTrainingLog3578[[#This Row],[Psychoactive Medication Documentation of continued need]]+ 365,"")</f>
        <v/>
      </c>
      <c r="AB58" s="123"/>
      <c r="AC58" s="75" t="str">
        <f>IF(tblTrainingLog3578[[#This Row],[FA - Functional Assessment]],tblTrainingLog3578[[#This Row],[FA - Functional Assessment]]+ 365,"")</f>
        <v/>
      </c>
      <c r="AD58" s="123"/>
      <c r="AE58" s="75" t="str">
        <f>IF(tblTrainingLog3578[[#This Row],[PBSP - Postitve Behavior Support Plan]],tblTrainingLog3578[[#This Row],[PBSP - Postitve Behavior Support Plan]]+ 365,"")</f>
        <v/>
      </c>
      <c r="AF58" s="123"/>
      <c r="AG58" s="82" t="str">
        <f>IF(tblTrainingLog3578[[#This Row],[PBSP Data Collection &amp; Review ]],tblTrainingLog3578[[#This Row],[PBSP Data Collection &amp; Review ]]+30,"")</f>
        <v/>
      </c>
      <c r="AH58" s="123"/>
      <c r="AI58" s="75" t="str">
        <f>IF(tblTrainingLog3578[[#This Row],[PBSP Progress Report ]],tblTrainingLog3578[[#This Row],[PBSP Progress Report ]]+90,"")</f>
        <v/>
      </c>
      <c r="AJ58" s="123"/>
      <c r="AK58" s="82" t="str">
        <f>IF(tblTrainingLog3578[[#This Row],[Exception to Policy (ETP) request &amp; consent for use of Restrictive Procedures]],tblTrainingLog3578[[#This Row],[Exception to Policy (ETP) request &amp; consent for use of Restrictive Procedures]]+'Plan List'!F$17,"")</f>
        <v/>
      </c>
      <c r="AL58" s="82"/>
      <c r="AM58" s="82"/>
      <c r="AN58" s="82"/>
    </row>
    <row r="59" spans="3:40" ht="33.950000000000003" customHeight="1" x14ac:dyDescent="0.3">
      <c r="C59" s="101"/>
      <c r="D59" s="90"/>
      <c r="E59" s="90"/>
      <c r="F59" s="90"/>
      <c r="G59" s="90"/>
      <c r="H59" s="90"/>
      <c r="I59" s="90"/>
      <c r="J59" s="90"/>
      <c r="K59" s="90"/>
      <c r="L59" s="90"/>
      <c r="M59" s="124"/>
      <c r="N59" s="75" t="str">
        <f>IF(tblTrainingLog3578[[#This Row],[PCSP (formerly known as ISP)]],tblTrainingLog3578[[#This Row],[PCSP (formerly known as ISP)]]+ 365,"")</f>
        <v/>
      </c>
      <c r="O59" s="124"/>
      <c r="P59" s="75" t="str">
        <f t="shared" si="1"/>
        <v/>
      </c>
      <c r="Q59" s="124"/>
      <c r="R59" s="75" t="str">
        <f>IF(tblTrainingLog3578[[#This Row],[Treatment Plan]],tblTrainingLog3578[[#This Row],[Treatment Plan]]+ 90,"")</f>
        <v/>
      </c>
      <c r="S59" s="83"/>
      <c r="T59" s="83"/>
      <c r="U59" s="83"/>
      <c r="V59" s="77"/>
      <c r="W59" s="75" t="str">
        <f>IF(tblTrainingLog3578[[#This Row],[Nurse Delegation 90 day review documentation]],tblTrainingLog3578[[#This Row],[Nurse Delegation 90 day review documentation]]+ 90,"")</f>
        <v/>
      </c>
      <c r="X59" s="83"/>
      <c r="Y59" s="83"/>
      <c r="Z59" s="83"/>
      <c r="AA59" s="75" t="str">
        <f>IF(tblTrainingLog3578[[#This Row],[Psychoactive Medication Documentation of continued need]],tblTrainingLog3578[[#This Row],[Psychoactive Medication Documentation of continued need]]+ 365,"")</f>
        <v/>
      </c>
      <c r="AB59" s="123"/>
      <c r="AC59" s="75" t="str">
        <f>IF(tblTrainingLog3578[[#This Row],[FA - Functional Assessment]],tblTrainingLog3578[[#This Row],[FA - Functional Assessment]]+ 365,"")</f>
        <v/>
      </c>
      <c r="AD59" s="123"/>
      <c r="AE59" s="75" t="str">
        <f>IF(tblTrainingLog3578[[#This Row],[PBSP - Postitve Behavior Support Plan]],tblTrainingLog3578[[#This Row],[PBSP - Postitve Behavior Support Plan]]+ 365,"")</f>
        <v/>
      </c>
      <c r="AF59" s="123"/>
      <c r="AG59" s="82" t="str">
        <f>IF(tblTrainingLog3578[[#This Row],[PBSP Data Collection &amp; Review ]],tblTrainingLog3578[[#This Row],[PBSP Data Collection &amp; Review ]]+30,"")</f>
        <v/>
      </c>
      <c r="AH59" s="123"/>
      <c r="AI59" s="75" t="str">
        <f>IF(tblTrainingLog3578[[#This Row],[PBSP Progress Report ]],tblTrainingLog3578[[#This Row],[PBSP Progress Report ]]+90,"")</f>
        <v/>
      </c>
      <c r="AJ59" s="123"/>
      <c r="AK59" s="82" t="str">
        <f>IF(tblTrainingLog3578[[#This Row],[Exception to Policy (ETP) request &amp; consent for use of Restrictive Procedures]],tblTrainingLog3578[[#This Row],[Exception to Policy (ETP) request &amp; consent for use of Restrictive Procedures]]+'Plan List'!F$17,"")</f>
        <v/>
      </c>
      <c r="AL59" s="82"/>
      <c r="AM59" s="82"/>
      <c r="AN59" s="82"/>
    </row>
    <row r="60" spans="3:40" ht="33.950000000000003" customHeight="1" x14ac:dyDescent="0.3">
      <c r="C60" s="101"/>
      <c r="D60" s="90"/>
      <c r="E60" s="90"/>
      <c r="F60" s="90"/>
      <c r="G60" s="90"/>
      <c r="H60" s="90"/>
      <c r="I60" s="90"/>
      <c r="J60" s="90"/>
      <c r="K60" s="90"/>
      <c r="L60" s="90"/>
      <c r="M60" s="124"/>
      <c r="N60" s="75" t="str">
        <f>IF(tblTrainingLog3578[[#This Row],[PCSP (formerly known as ISP)]],tblTrainingLog3578[[#This Row],[PCSP (formerly known as ISP)]]+ 365,"")</f>
        <v/>
      </c>
      <c r="O60" s="124"/>
      <c r="P60" s="75" t="str">
        <f t="shared" si="1"/>
        <v/>
      </c>
      <c r="Q60" s="124"/>
      <c r="R60" s="75" t="str">
        <f>IF(tblTrainingLog3578[[#This Row],[Treatment Plan]],tblTrainingLog3578[[#This Row],[Treatment Plan]]+ 90,"")</f>
        <v/>
      </c>
      <c r="S60" s="83"/>
      <c r="T60" s="83"/>
      <c r="U60" s="83"/>
      <c r="V60" s="77"/>
      <c r="W60" s="75" t="str">
        <f>IF(tblTrainingLog3578[[#This Row],[Nurse Delegation 90 day review documentation]],tblTrainingLog3578[[#This Row],[Nurse Delegation 90 day review documentation]]+ 90,"")</f>
        <v/>
      </c>
      <c r="X60" s="83"/>
      <c r="Y60" s="83"/>
      <c r="Z60" s="83"/>
      <c r="AA60" s="75" t="str">
        <f>IF(tblTrainingLog3578[[#This Row],[Psychoactive Medication Documentation of continued need]],tblTrainingLog3578[[#This Row],[Psychoactive Medication Documentation of continued need]]+ 365,"")</f>
        <v/>
      </c>
      <c r="AB60" s="123"/>
      <c r="AC60" s="75" t="str">
        <f>IF(tblTrainingLog3578[[#This Row],[FA - Functional Assessment]],tblTrainingLog3578[[#This Row],[FA - Functional Assessment]]+ 365,"")</f>
        <v/>
      </c>
      <c r="AD60" s="123"/>
      <c r="AE60" s="75" t="str">
        <f>IF(tblTrainingLog3578[[#This Row],[PBSP - Postitve Behavior Support Plan]],tblTrainingLog3578[[#This Row],[PBSP - Postitve Behavior Support Plan]]+ 365,"")</f>
        <v/>
      </c>
      <c r="AF60" s="123"/>
      <c r="AG60" s="82" t="str">
        <f>IF(tblTrainingLog3578[[#This Row],[PBSP Data Collection &amp; Review ]],tblTrainingLog3578[[#This Row],[PBSP Data Collection &amp; Review ]]+30,"")</f>
        <v/>
      </c>
      <c r="AH60" s="123"/>
      <c r="AI60" s="75" t="str">
        <f>IF(tblTrainingLog3578[[#This Row],[PBSP Progress Report ]],tblTrainingLog3578[[#This Row],[PBSP Progress Report ]]+90,"")</f>
        <v/>
      </c>
      <c r="AJ60" s="123"/>
      <c r="AK60" s="82" t="str">
        <f>IF(tblTrainingLog3578[[#This Row],[Exception to Policy (ETP) request &amp; consent for use of Restrictive Procedures]],tblTrainingLog3578[[#This Row],[Exception to Policy (ETP) request &amp; consent for use of Restrictive Procedures]]+'Plan List'!F$17,"")</f>
        <v/>
      </c>
      <c r="AL60" s="82"/>
      <c r="AM60" s="82"/>
      <c r="AN60" s="82"/>
    </row>
    <row r="61" spans="3:40" ht="33.950000000000003" customHeight="1" x14ac:dyDescent="0.3">
      <c r="C61" s="101"/>
      <c r="D61" s="90"/>
      <c r="E61" s="90"/>
      <c r="F61" s="90"/>
      <c r="G61" s="90"/>
      <c r="H61" s="90"/>
      <c r="I61" s="90"/>
      <c r="J61" s="90"/>
      <c r="K61" s="90"/>
      <c r="L61" s="90"/>
      <c r="M61" s="124"/>
      <c r="N61" s="75" t="str">
        <f>IF(tblTrainingLog3578[[#This Row],[PCSP (formerly known as ISP)]],tblTrainingLog3578[[#This Row],[PCSP (formerly known as ISP)]]+ 365,"")</f>
        <v/>
      </c>
      <c r="O61" s="124"/>
      <c r="P61" s="75" t="str">
        <f t="shared" si="1"/>
        <v/>
      </c>
      <c r="Q61" s="124"/>
      <c r="R61" s="75" t="str">
        <f>IF(tblTrainingLog3578[[#This Row],[Treatment Plan]],tblTrainingLog3578[[#This Row],[Treatment Plan]]+ 90,"")</f>
        <v/>
      </c>
      <c r="S61" s="83"/>
      <c r="T61" s="83"/>
      <c r="U61" s="83"/>
      <c r="V61" s="77"/>
      <c r="W61" s="75" t="str">
        <f>IF(tblTrainingLog3578[[#This Row],[Nurse Delegation 90 day review documentation]],tblTrainingLog3578[[#This Row],[Nurse Delegation 90 day review documentation]]+ 90,"")</f>
        <v/>
      </c>
      <c r="X61" s="83"/>
      <c r="Y61" s="83"/>
      <c r="Z61" s="83"/>
      <c r="AA61" s="75" t="str">
        <f>IF(tblTrainingLog3578[[#This Row],[Psychoactive Medication Documentation of continued need]],tblTrainingLog3578[[#This Row],[Psychoactive Medication Documentation of continued need]]+ 365,"")</f>
        <v/>
      </c>
      <c r="AB61" s="123"/>
      <c r="AC61" s="75" t="str">
        <f>IF(tblTrainingLog3578[[#This Row],[FA - Functional Assessment]],tblTrainingLog3578[[#This Row],[FA - Functional Assessment]]+ 365,"")</f>
        <v/>
      </c>
      <c r="AD61" s="123"/>
      <c r="AE61" s="75" t="str">
        <f>IF(tblTrainingLog3578[[#This Row],[PBSP - Postitve Behavior Support Plan]],tblTrainingLog3578[[#This Row],[PBSP - Postitve Behavior Support Plan]]+ 365,"")</f>
        <v/>
      </c>
      <c r="AF61" s="123"/>
      <c r="AG61" s="82" t="str">
        <f>IF(tblTrainingLog3578[[#This Row],[PBSP Data Collection &amp; Review ]],tblTrainingLog3578[[#This Row],[PBSP Data Collection &amp; Review ]]+30,"")</f>
        <v/>
      </c>
      <c r="AH61" s="123"/>
      <c r="AI61" s="75" t="str">
        <f>IF(tblTrainingLog3578[[#This Row],[PBSP Progress Report ]],tblTrainingLog3578[[#This Row],[PBSP Progress Report ]]+90,"")</f>
        <v/>
      </c>
      <c r="AJ61" s="123"/>
      <c r="AK61" s="82" t="str">
        <f>IF(tblTrainingLog3578[[#This Row],[Exception to Policy (ETP) request &amp; consent for use of Restrictive Procedures]],tblTrainingLog3578[[#This Row],[Exception to Policy (ETP) request &amp; consent for use of Restrictive Procedures]]+'Plan List'!F$17,"")</f>
        <v/>
      </c>
      <c r="AL61" s="82"/>
      <c r="AM61" s="82"/>
      <c r="AN61" s="82"/>
    </row>
    <row r="62" spans="3:40" ht="33.950000000000003" customHeight="1" x14ac:dyDescent="0.3">
      <c r="C62" s="101"/>
      <c r="D62" s="90"/>
      <c r="E62" s="90"/>
      <c r="F62" s="90"/>
      <c r="G62" s="90"/>
      <c r="H62" s="90"/>
      <c r="I62" s="90"/>
      <c r="J62" s="90"/>
      <c r="K62" s="90"/>
      <c r="L62" s="90"/>
      <c r="M62" s="124"/>
      <c r="N62" s="75" t="str">
        <f>IF(tblTrainingLog3578[[#This Row],[PCSP (formerly known as ISP)]],tblTrainingLog3578[[#This Row],[PCSP (formerly known as ISP)]]+ 365,"")</f>
        <v/>
      </c>
      <c r="O62" s="124"/>
      <c r="P62" s="75" t="str">
        <f t="shared" si="1"/>
        <v/>
      </c>
      <c r="Q62" s="124"/>
      <c r="R62" s="75" t="str">
        <f>IF(tblTrainingLog3578[[#This Row],[Treatment Plan]],tblTrainingLog3578[[#This Row],[Treatment Plan]]+ 90,"")</f>
        <v/>
      </c>
      <c r="S62" s="83"/>
      <c r="T62" s="83"/>
      <c r="U62" s="83"/>
      <c r="V62" s="77"/>
      <c r="W62" s="75" t="str">
        <f>IF(tblTrainingLog3578[[#This Row],[Nurse Delegation 90 day review documentation]],tblTrainingLog3578[[#This Row],[Nurse Delegation 90 day review documentation]]+ 90,"")</f>
        <v/>
      </c>
      <c r="X62" s="83"/>
      <c r="Y62" s="83"/>
      <c r="Z62" s="83"/>
      <c r="AA62" s="75" t="str">
        <f>IF(tblTrainingLog3578[[#This Row],[Psychoactive Medication Documentation of continued need]],tblTrainingLog3578[[#This Row],[Psychoactive Medication Documentation of continued need]]+ 365,"")</f>
        <v/>
      </c>
      <c r="AB62" s="123"/>
      <c r="AC62" s="75" t="str">
        <f>IF(tblTrainingLog3578[[#This Row],[FA - Functional Assessment]],tblTrainingLog3578[[#This Row],[FA - Functional Assessment]]+ 365,"")</f>
        <v/>
      </c>
      <c r="AD62" s="123"/>
      <c r="AE62" s="75" t="str">
        <f>IF(tblTrainingLog3578[[#This Row],[PBSP - Postitve Behavior Support Plan]],tblTrainingLog3578[[#This Row],[PBSP - Postitve Behavior Support Plan]]+ 365,"")</f>
        <v/>
      </c>
      <c r="AF62" s="123"/>
      <c r="AG62" s="82" t="str">
        <f>IF(tblTrainingLog3578[[#This Row],[PBSP Data Collection &amp; Review ]],tblTrainingLog3578[[#This Row],[PBSP Data Collection &amp; Review ]]+30,"")</f>
        <v/>
      </c>
      <c r="AH62" s="123"/>
      <c r="AI62" s="75" t="str">
        <f>IF(tblTrainingLog3578[[#This Row],[PBSP Progress Report ]],tblTrainingLog3578[[#This Row],[PBSP Progress Report ]]+90,"")</f>
        <v/>
      </c>
      <c r="AJ62" s="123"/>
      <c r="AK62" s="82" t="str">
        <f>IF(tblTrainingLog3578[[#This Row],[Exception to Policy (ETP) request &amp; consent for use of Restrictive Procedures]],tblTrainingLog3578[[#This Row],[Exception to Policy (ETP) request &amp; consent for use of Restrictive Procedures]]+'Plan List'!F$17,"")</f>
        <v/>
      </c>
      <c r="AL62" s="82"/>
      <c r="AM62" s="82"/>
      <c r="AN62" s="82"/>
    </row>
    <row r="63" spans="3:40" ht="33.950000000000003" customHeight="1" x14ac:dyDescent="0.3">
      <c r="C63" s="101"/>
      <c r="D63" s="90"/>
      <c r="E63" s="90"/>
      <c r="F63" s="90"/>
      <c r="G63" s="90"/>
      <c r="H63" s="90"/>
      <c r="I63" s="90"/>
      <c r="J63" s="90"/>
      <c r="K63" s="90"/>
      <c r="L63" s="90"/>
      <c r="M63" s="124"/>
      <c r="N63" s="75" t="str">
        <f>IF(tblTrainingLog3578[[#This Row],[PCSP (formerly known as ISP)]],tblTrainingLog3578[[#This Row],[PCSP (formerly known as ISP)]]+ 365,"")</f>
        <v/>
      </c>
      <c r="O63" s="124"/>
      <c r="P63" s="75" t="str">
        <f t="shared" si="1"/>
        <v/>
      </c>
      <c r="Q63" s="124"/>
      <c r="R63" s="75" t="str">
        <f>IF(tblTrainingLog3578[[#This Row],[Treatment Plan]],tblTrainingLog3578[[#This Row],[Treatment Plan]]+ 90,"")</f>
        <v/>
      </c>
      <c r="S63" s="83"/>
      <c r="T63" s="83"/>
      <c r="U63" s="83"/>
      <c r="V63" s="77"/>
      <c r="W63" s="75" t="str">
        <f>IF(tblTrainingLog3578[[#This Row],[Nurse Delegation 90 day review documentation]],tblTrainingLog3578[[#This Row],[Nurse Delegation 90 day review documentation]]+ 90,"")</f>
        <v/>
      </c>
      <c r="X63" s="83"/>
      <c r="Y63" s="83"/>
      <c r="Z63" s="83"/>
      <c r="AA63" s="75" t="str">
        <f>IF(tblTrainingLog3578[[#This Row],[Psychoactive Medication Documentation of continued need]],tblTrainingLog3578[[#This Row],[Psychoactive Medication Documentation of continued need]]+ 365,"")</f>
        <v/>
      </c>
      <c r="AB63" s="123"/>
      <c r="AC63" s="75" t="str">
        <f>IF(tblTrainingLog3578[[#This Row],[FA - Functional Assessment]],tblTrainingLog3578[[#This Row],[FA - Functional Assessment]]+ 365,"")</f>
        <v/>
      </c>
      <c r="AD63" s="123"/>
      <c r="AE63" s="75" t="str">
        <f>IF(tblTrainingLog3578[[#This Row],[PBSP - Postitve Behavior Support Plan]],tblTrainingLog3578[[#This Row],[PBSP - Postitve Behavior Support Plan]]+ 365,"")</f>
        <v/>
      </c>
      <c r="AF63" s="123"/>
      <c r="AG63" s="82" t="str">
        <f>IF(tblTrainingLog3578[[#This Row],[PBSP Data Collection &amp; Review ]],tblTrainingLog3578[[#This Row],[PBSP Data Collection &amp; Review ]]+30,"")</f>
        <v/>
      </c>
      <c r="AH63" s="123"/>
      <c r="AI63" s="75" t="str">
        <f>IF(tblTrainingLog3578[[#This Row],[PBSP Progress Report ]],tblTrainingLog3578[[#This Row],[PBSP Progress Report ]]+90,"")</f>
        <v/>
      </c>
      <c r="AJ63" s="123"/>
      <c r="AK63" s="82" t="str">
        <f>IF(tblTrainingLog3578[[#This Row],[Exception to Policy (ETP) request &amp; consent for use of Restrictive Procedures]],tblTrainingLog3578[[#This Row],[Exception to Policy (ETP) request &amp; consent for use of Restrictive Procedures]]+'Plan List'!F$17,"")</f>
        <v/>
      </c>
      <c r="AL63" s="82"/>
      <c r="AM63" s="82"/>
      <c r="AN63" s="82"/>
    </row>
    <row r="64" spans="3:40" ht="33.950000000000003" customHeight="1" x14ac:dyDescent="0.3">
      <c r="C64" s="101"/>
      <c r="D64" s="90"/>
      <c r="E64" s="90"/>
      <c r="F64" s="90"/>
      <c r="G64" s="90"/>
      <c r="H64" s="90"/>
      <c r="I64" s="90"/>
      <c r="J64" s="90"/>
      <c r="K64" s="90"/>
      <c r="L64" s="90"/>
      <c r="M64" s="124"/>
      <c r="N64" s="75" t="str">
        <f>IF(tblTrainingLog3578[[#This Row],[PCSP (formerly known as ISP)]],tblTrainingLog3578[[#This Row],[PCSP (formerly known as ISP)]]+ 365,"")</f>
        <v/>
      </c>
      <c r="O64" s="124"/>
      <c r="P64" s="75" t="str">
        <f t="shared" si="1"/>
        <v/>
      </c>
      <c r="Q64" s="124"/>
      <c r="R64" s="75" t="str">
        <f>IF(tblTrainingLog3578[[#This Row],[Treatment Plan]],tblTrainingLog3578[[#This Row],[Treatment Plan]]+ 90,"")</f>
        <v/>
      </c>
      <c r="S64" s="83"/>
      <c r="T64" s="83"/>
      <c r="U64" s="83"/>
      <c r="V64" s="77"/>
      <c r="W64" s="75" t="str">
        <f>IF(tblTrainingLog3578[[#This Row],[Nurse Delegation 90 day review documentation]],tblTrainingLog3578[[#This Row],[Nurse Delegation 90 day review documentation]]+ 90,"")</f>
        <v/>
      </c>
      <c r="X64" s="83"/>
      <c r="Y64" s="83"/>
      <c r="Z64" s="83"/>
      <c r="AA64" s="75" t="str">
        <f>IF(tblTrainingLog3578[[#This Row],[Psychoactive Medication Documentation of continued need]],tblTrainingLog3578[[#This Row],[Psychoactive Medication Documentation of continued need]]+ 365,"")</f>
        <v/>
      </c>
      <c r="AB64" s="123"/>
      <c r="AC64" s="75" t="str">
        <f>IF(tblTrainingLog3578[[#This Row],[FA - Functional Assessment]],tblTrainingLog3578[[#This Row],[FA - Functional Assessment]]+ 365,"")</f>
        <v/>
      </c>
      <c r="AD64" s="123"/>
      <c r="AE64" s="75" t="str">
        <f>IF(tblTrainingLog3578[[#This Row],[PBSP - Postitve Behavior Support Plan]],tblTrainingLog3578[[#This Row],[PBSP - Postitve Behavior Support Plan]]+ 365,"")</f>
        <v/>
      </c>
      <c r="AF64" s="123"/>
      <c r="AG64" s="82" t="str">
        <f>IF(tblTrainingLog3578[[#This Row],[PBSP Data Collection &amp; Review ]],tblTrainingLog3578[[#This Row],[PBSP Data Collection &amp; Review ]]+30,"")</f>
        <v/>
      </c>
      <c r="AH64" s="123"/>
      <c r="AI64" s="75" t="str">
        <f>IF(tblTrainingLog3578[[#This Row],[PBSP Progress Report ]],tblTrainingLog3578[[#This Row],[PBSP Progress Report ]]+90,"")</f>
        <v/>
      </c>
      <c r="AJ64" s="123"/>
      <c r="AK64" s="82" t="str">
        <f>IF(tblTrainingLog3578[[#This Row],[Exception to Policy (ETP) request &amp; consent for use of Restrictive Procedures]],tblTrainingLog3578[[#This Row],[Exception to Policy (ETP) request &amp; consent for use of Restrictive Procedures]]+'Plan List'!F$17,"")</f>
        <v/>
      </c>
      <c r="AL64" s="82"/>
      <c r="AM64" s="82"/>
      <c r="AN64" s="82"/>
    </row>
    <row r="65" spans="3:40" ht="33.950000000000003" customHeight="1" x14ac:dyDescent="0.3">
      <c r="C65" s="101"/>
      <c r="D65" s="90"/>
      <c r="E65" s="90"/>
      <c r="F65" s="90"/>
      <c r="G65" s="90"/>
      <c r="H65" s="90"/>
      <c r="I65" s="90"/>
      <c r="J65" s="90"/>
      <c r="K65" s="90"/>
      <c r="L65" s="90"/>
      <c r="M65" s="124"/>
      <c r="N65" s="75" t="str">
        <f>IF(tblTrainingLog3578[[#This Row],[PCSP (formerly known as ISP)]],tblTrainingLog3578[[#This Row],[PCSP (formerly known as ISP)]]+ 365,"")</f>
        <v/>
      </c>
      <c r="O65" s="124"/>
      <c r="P65" s="75" t="str">
        <f t="shared" si="1"/>
        <v/>
      </c>
      <c r="Q65" s="124"/>
      <c r="R65" s="75" t="str">
        <f>IF(tblTrainingLog3578[[#This Row],[Treatment Plan]],tblTrainingLog3578[[#This Row],[Treatment Plan]]+ 90,"")</f>
        <v/>
      </c>
      <c r="S65" s="83"/>
      <c r="T65" s="83"/>
      <c r="U65" s="83"/>
      <c r="V65" s="77"/>
      <c r="W65" s="75" t="str">
        <f>IF(tblTrainingLog3578[[#This Row],[Nurse Delegation 90 day review documentation]],tblTrainingLog3578[[#This Row],[Nurse Delegation 90 day review documentation]]+ 90,"")</f>
        <v/>
      </c>
      <c r="X65" s="83"/>
      <c r="Y65" s="83"/>
      <c r="Z65" s="83"/>
      <c r="AA65" s="75" t="str">
        <f>IF(tblTrainingLog3578[[#This Row],[Psychoactive Medication Documentation of continued need]],tblTrainingLog3578[[#This Row],[Psychoactive Medication Documentation of continued need]]+ 365,"")</f>
        <v/>
      </c>
      <c r="AB65" s="123"/>
      <c r="AC65" s="75" t="str">
        <f>IF(tblTrainingLog3578[[#This Row],[FA - Functional Assessment]],tblTrainingLog3578[[#This Row],[FA - Functional Assessment]]+ 365,"")</f>
        <v/>
      </c>
      <c r="AD65" s="123"/>
      <c r="AE65" s="75" t="str">
        <f>IF(tblTrainingLog3578[[#This Row],[PBSP - Postitve Behavior Support Plan]],tblTrainingLog3578[[#This Row],[PBSP - Postitve Behavior Support Plan]]+ 365,"")</f>
        <v/>
      </c>
      <c r="AF65" s="123"/>
      <c r="AG65" s="82" t="str">
        <f>IF(tblTrainingLog3578[[#This Row],[PBSP Data Collection &amp; Review ]],tblTrainingLog3578[[#This Row],[PBSP Data Collection &amp; Review ]]+30,"")</f>
        <v/>
      </c>
      <c r="AH65" s="123"/>
      <c r="AI65" s="75" t="str">
        <f>IF(tblTrainingLog3578[[#This Row],[PBSP Progress Report ]],tblTrainingLog3578[[#This Row],[PBSP Progress Report ]]+90,"")</f>
        <v/>
      </c>
      <c r="AJ65" s="123"/>
      <c r="AK65" s="82" t="str">
        <f>IF(tblTrainingLog3578[[#This Row],[Exception to Policy (ETP) request &amp; consent for use of Restrictive Procedures]],tblTrainingLog3578[[#This Row],[Exception to Policy (ETP) request &amp; consent for use of Restrictive Procedures]]+'Plan List'!F$17,"")</f>
        <v/>
      </c>
      <c r="AL65" s="82"/>
      <c r="AM65" s="82"/>
      <c r="AN65" s="82"/>
    </row>
    <row r="66" spans="3:40" ht="33.950000000000003" customHeight="1" x14ac:dyDescent="0.3">
      <c r="C66" s="101"/>
      <c r="D66" s="90"/>
      <c r="E66" s="90"/>
      <c r="F66" s="90"/>
      <c r="G66" s="90"/>
      <c r="H66" s="90"/>
      <c r="I66" s="90"/>
      <c r="J66" s="90"/>
      <c r="K66" s="90"/>
      <c r="L66" s="90"/>
      <c r="M66" s="124"/>
      <c r="N66" s="75" t="str">
        <f>IF(tblTrainingLog3578[[#This Row],[PCSP (formerly known as ISP)]],tblTrainingLog3578[[#This Row],[PCSP (formerly known as ISP)]]+ 365,"")</f>
        <v/>
      </c>
      <c r="O66" s="124"/>
      <c r="P66" s="75" t="str">
        <f t="shared" si="1"/>
        <v/>
      </c>
      <c r="Q66" s="124"/>
      <c r="R66" s="75" t="str">
        <f>IF(tblTrainingLog3578[[#This Row],[Treatment Plan]],tblTrainingLog3578[[#This Row],[Treatment Plan]]+ 90,"")</f>
        <v/>
      </c>
      <c r="S66" s="83"/>
      <c r="T66" s="83"/>
      <c r="U66" s="83"/>
      <c r="V66" s="77"/>
      <c r="W66" s="75" t="str">
        <f>IF(tblTrainingLog3578[[#This Row],[Nurse Delegation 90 day review documentation]],tblTrainingLog3578[[#This Row],[Nurse Delegation 90 day review documentation]]+ 90,"")</f>
        <v/>
      </c>
      <c r="X66" s="83"/>
      <c r="Y66" s="83"/>
      <c r="Z66" s="83"/>
      <c r="AA66" s="75" t="str">
        <f>IF(tblTrainingLog3578[[#This Row],[Psychoactive Medication Documentation of continued need]],tblTrainingLog3578[[#This Row],[Psychoactive Medication Documentation of continued need]]+ 365,"")</f>
        <v/>
      </c>
      <c r="AB66" s="123"/>
      <c r="AC66" s="75" t="str">
        <f>IF(tblTrainingLog3578[[#This Row],[FA - Functional Assessment]],tblTrainingLog3578[[#This Row],[FA - Functional Assessment]]+ 365,"")</f>
        <v/>
      </c>
      <c r="AD66" s="123"/>
      <c r="AE66" s="75" t="str">
        <f>IF(tblTrainingLog3578[[#This Row],[PBSP - Postitve Behavior Support Plan]],tblTrainingLog3578[[#This Row],[PBSP - Postitve Behavior Support Plan]]+ 365,"")</f>
        <v/>
      </c>
      <c r="AF66" s="123"/>
      <c r="AG66" s="82" t="str">
        <f>IF(tblTrainingLog3578[[#This Row],[PBSP Data Collection &amp; Review ]],tblTrainingLog3578[[#This Row],[PBSP Data Collection &amp; Review ]]+30,"")</f>
        <v/>
      </c>
      <c r="AH66" s="123"/>
      <c r="AI66" s="75" t="str">
        <f>IF(tblTrainingLog3578[[#This Row],[PBSP Progress Report ]],tblTrainingLog3578[[#This Row],[PBSP Progress Report ]]+90,"")</f>
        <v/>
      </c>
      <c r="AJ66" s="123"/>
      <c r="AK66" s="82" t="str">
        <f>IF(tblTrainingLog3578[[#This Row],[Exception to Policy (ETP) request &amp; consent for use of Restrictive Procedures]],tblTrainingLog3578[[#This Row],[Exception to Policy (ETP) request &amp; consent for use of Restrictive Procedures]]+'Plan List'!F$17,"")</f>
        <v/>
      </c>
      <c r="AL66" s="82"/>
      <c r="AM66" s="82"/>
      <c r="AN66" s="82"/>
    </row>
    <row r="67" spans="3:40" ht="33.950000000000003" customHeight="1" x14ac:dyDescent="0.3">
      <c r="C67" s="101"/>
      <c r="D67" s="90"/>
      <c r="E67" s="90"/>
      <c r="F67" s="90"/>
      <c r="G67" s="90"/>
      <c r="H67" s="90"/>
      <c r="I67" s="90"/>
      <c r="J67" s="90"/>
      <c r="K67" s="90"/>
      <c r="L67" s="90"/>
      <c r="M67" s="124"/>
      <c r="N67" s="75" t="str">
        <f>IF(tblTrainingLog3578[[#This Row],[PCSP (formerly known as ISP)]],tblTrainingLog3578[[#This Row],[PCSP (formerly known as ISP)]]+ 365,"")</f>
        <v/>
      </c>
      <c r="O67" s="124"/>
      <c r="P67" s="75" t="str">
        <f t="shared" si="1"/>
        <v/>
      </c>
      <c r="Q67" s="124"/>
      <c r="R67" s="75" t="str">
        <f>IF(tblTrainingLog3578[[#This Row],[Treatment Plan]],tblTrainingLog3578[[#This Row],[Treatment Plan]]+ 90,"")</f>
        <v/>
      </c>
      <c r="S67" s="83"/>
      <c r="T67" s="83"/>
      <c r="U67" s="83"/>
      <c r="V67" s="77"/>
      <c r="W67" s="75" t="str">
        <f>IF(tblTrainingLog3578[[#This Row],[Nurse Delegation 90 day review documentation]],tblTrainingLog3578[[#This Row],[Nurse Delegation 90 day review documentation]]+ 90,"")</f>
        <v/>
      </c>
      <c r="X67" s="83"/>
      <c r="Y67" s="83"/>
      <c r="Z67" s="83"/>
      <c r="AA67" s="75" t="str">
        <f>IF(tblTrainingLog3578[[#This Row],[Psychoactive Medication Documentation of continued need]],tblTrainingLog3578[[#This Row],[Psychoactive Medication Documentation of continued need]]+ 365,"")</f>
        <v/>
      </c>
      <c r="AB67" s="123"/>
      <c r="AC67" s="75" t="str">
        <f>IF(tblTrainingLog3578[[#This Row],[FA - Functional Assessment]],tblTrainingLog3578[[#This Row],[FA - Functional Assessment]]+ 365,"")</f>
        <v/>
      </c>
      <c r="AD67" s="123"/>
      <c r="AE67" s="75" t="str">
        <f>IF(tblTrainingLog3578[[#This Row],[PBSP - Postitve Behavior Support Plan]],tblTrainingLog3578[[#This Row],[PBSP - Postitve Behavior Support Plan]]+ 365,"")</f>
        <v/>
      </c>
      <c r="AF67" s="123"/>
      <c r="AG67" s="82" t="str">
        <f>IF(tblTrainingLog3578[[#This Row],[PBSP Data Collection &amp; Review ]],tblTrainingLog3578[[#This Row],[PBSP Data Collection &amp; Review ]]+30,"")</f>
        <v/>
      </c>
      <c r="AH67" s="123"/>
      <c r="AI67" s="75" t="str">
        <f>IF(tblTrainingLog3578[[#This Row],[PBSP Progress Report ]],tblTrainingLog3578[[#This Row],[PBSP Progress Report ]]+90,"")</f>
        <v/>
      </c>
      <c r="AJ67" s="123"/>
      <c r="AK67" s="82" t="str">
        <f>IF(tblTrainingLog3578[[#This Row],[Exception to Policy (ETP) request &amp; consent for use of Restrictive Procedures]],tblTrainingLog3578[[#This Row],[Exception to Policy (ETP) request &amp; consent for use of Restrictive Procedures]]+'Plan List'!F$17,"")</f>
        <v/>
      </c>
      <c r="AL67" s="82"/>
      <c r="AM67" s="82"/>
      <c r="AN67" s="82"/>
    </row>
    <row r="68" spans="3:40" ht="33.950000000000003" customHeight="1" x14ac:dyDescent="0.3">
      <c r="C68" s="101"/>
      <c r="D68" s="90"/>
      <c r="E68" s="90"/>
      <c r="F68" s="90"/>
      <c r="G68" s="90"/>
      <c r="H68" s="90"/>
      <c r="I68" s="90"/>
      <c r="J68" s="90"/>
      <c r="K68" s="90"/>
      <c r="L68" s="90"/>
      <c r="M68" s="124"/>
      <c r="N68" s="75" t="str">
        <f>IF(tblTrainingLog3578[[#This Row],[PCSP (formerly known as ISP)]],tblTrainingLog3578[[#This Row],[PCSP (formerly known as ISP)]]+ 365,"")</f>
        <v/>
      </c>
      <c r="O68" s="124"/>
      <c r="P68" s="75" t="str">
        <f t="shared" si="1"/>
        <v/>
      </c>
      <c r="Q68" s="124"/>
      <c r="R68" s="75" t="str">
        <f>IF(tblTrainingLog3578[[#This Row],[Treatment Plan]],tblTrainingLog3578[[#This Row],[Treatment Plan]]+ 90,"")</f>
        <v/>
      </c>
      <c r="S68" s="83"/>
      <c r="T68" s="83"/>
      <c r="U68" s="83"/>
      <c r="V68" s="77"/>
      <c r="W68" s="75" t="str">
        <f>IF(tblTrainingLog3578[[#This Row],[Nurse Delegation 90 day review documentation]],tblTrainingLog3578[[#This Row],[Nurse Delegation 90 day review documentation]]+ 90,"")</f>
        <v/>
      </c>
      <c r="X68" s="83"/>
      <c r="Y68" s="83"/>
      <c r="Z68" s="83"/>
      <c r="AA68" s="75" t="str">
        <f>IF(tblTrainingLog3578[[#This Row],[Psychoactive Medication Documentation of continued need]],tblTrainingLog3578[[#This Row],[Psychoactive Medication Documentation of continued need]]+ 365,"")</f>
        <v/>
      </c>
      <c r="AB68" s="123"/>
      <c r="AC68" s="75" t="str">
        <f>IF(tblTrainingLog3578[[#This Row],[FA - Functional Assessment]],tblTrainingLog3578[[#This Row],[FA - Functional Assessment]]+ 365,"")</f>
        <v/>
      </c>
      <c r="AD68" s="123"/>
      <c r="AE68" s="75" t="str">
        <f>IF(tblTrainingLog3578[[#This Row],[PBSP - Postitve Behavior Support Plan]],tblTrainingLog3578[[#This Row],[PBSP - Postitve Behavior Support Plan]]+ 365,"")</f>
        <v/>
      </c>
      <c r="AF68" s="123"/>
      <c r="AG68" s="82" t="str">
        <f>IF(tblTrainingLog3578[[#This Row],[PBSP Data Collection &amp; Review ]],tblTrainingLog3578[[#This Row],[PBSP Data Collection &amp; Review ]]+30,"")</f>
        <v/>
      </c>
      <c r="AH68" s="123"/>
      <c r="AI68" s="75" t="str">
        <f>IF(tblTrainingLog3578[[#This Row],[PBSP Progress Report ]],tblTrainingLog3578[[#This Row],[PBSP Progress Report ]]+90,"")</f>
        <v/>
      </c>
      <c r="AJ68" s="123"/>
      <c r="AK68" s="82" t="str">
        <f>IF(tblTrainingLog3578[[#This Row],[Exception to Policy (ETP) request &amp; consent for use of Restrictive Procedures]],tblTrainingLog3578[[#This Row],[Exception to Policy (ETP) request &amp; consent for use of Restrictive Procedures]]+'Plan List'!F$17,"")</f>
        <v/>
      </c>
      <c r="AL68" s="82"/>
      <c r="AM68" s="82"/>
      <c r="AN68" s="82"/>
    </row>
    <row r="69" spans="3:40" ht="33.950000000000003" customHeight="1" x14ac:dyDescent="0.3">
      <c r="C69" s="101"/>
      <c r="D69" s="90"/>
      <c r="E69" s="90"/>
      <c r="F69" s="90"/>
      <c r="G69" s="90"/>
      <c r="H69" s="90"/>
      <c r="I69" s="90"/>
      <c r="J69" s="90"/>
      <c r="K69" s="90"/>
      <c r="L69" s="90"/>
      <c r="M69" s="124"/>
      <c r="N69" s="75" t="str">
        <f>IF(tblTrainingLog3578[[#This Row],[PCSP (formerly known as ISP)]],tblTrainingLog3578[[#This Row],[PCSP (formerly known as ISP)]]+ 365,"")</f>
        <v/>
      </c>
      <c r="O69" s="124"/>
      <c r="P69" s="75" t="str">
        <f t="shared" si="1"/>
        <v/>
      </c>
      <c r="Q69" s="124"/>
      <c r="R69" s="75" t="str">
        <f>IF(tblTrainingLog3578[[#This Row],[Treatment Plan]],tblTrainingLog3578[[#This Row],[Treatment Plan]]+ 90,"")</f>
        <v/>
      </c>
      <c r="S69" s="83"/>
      <c r="T69" s="83"/>
      <c r="U69" s="83"/>
      <c r="V69" s="77"/>
      <c r="W69" s="75" t="str">
        <f>IF(tblTrainingLog3578[[#This Row],[Nurse Delegation 90 day review documentation]],tblTrainingLog3578[[#This Row],[Nurse Delegation 90 day review documentation]]+ 90,"")</f>
        <v/>
      </c>
      <c r="X69" s="83"/>
      <c r="Y69" s="83"/>
      <c r="Z69" s="83"/>
      <c r="AA69" s="75" t="str">
        <f>IF(tblTrainingLog3578[[#This Row],[Psychoactive Medication Documentation of continued need]],tblTrainingLog3578[[#This Row],[Psychoactive Medication Documentation of continued need]]+ 365,"")</f>
        <v/>
      </c>
      <c r="AB69" s="123"/>
      <c r="AC69" s="75" t="str">
        <f>IF(tblTrainingLog3578[[#This Row],[FA - Functional Assessment]],tblTrainingLog3578[[#This Row],[FA - Functional Assessment]]+ 365,"")</f>
        <v/>
      </c>
      <c r="AD69" s="123"/>
      <c r="AE69" s="75" t="str">
        <f>IF(tblTrainingLog3578[[#This Row],[PBSP - Postitve Behavior Support Plan]],tblTrainingLog3578[[#This Row],[PBSP - Postitve Behavior Support Plan]]+ 365,"")</f>
        <v/>
      </c>
      <c r="AF69" s="123"/>
      <c r="AG69" s="82" t="str">
        <f>IF(tblTrainingLog3578[[#This Row],[PBSP Data Collection &amp; Review ]],tblTrainingLog3578[[#This Row],[PBSP Data Collection &amp; Review ]]+30,"")</f>
        <v/>
      </c>
      <c r="AH69" s="123"/>
      <c r="AI69" s="75" t="str">
        <f>IF(tblTrainingLog3578[[#This Row],[PBSP Progress Report ]],tblTrainingLog3578[[#This Row],[PBSP Progress Report ]]+90,"")</f>
        <v/>
      </c>
      <c r="AJ69" s="123"/>
      <c r="AK69" s="82" t="str">
        <f>IF(tblTrainingLog3578[[#This Row],[Exception to Policy (ETP) request &amp; consent for use of Restrictive Procedures]],tblTrainingLog3578[[#This Row],[Exception to Policy (ETP) request &amp; consent for use of Restrictive Procedures]]+'Plan List'!F$17,"")</f>
        <v/>
      </c>
      <c r="AL69" s="82"/>
      <c r="AM69" s="82"/>
      <c r="AN69" s="82"/>
    </row>
    <row r="70" spans="3:40" ht="33.950000000000003" customHeight="1" x14ac:dyDescent="0.3">
      <c r="C70" s="101"/>
      <c r="D70" s="90"/>
      <c r="E70" s="90"/>
      <c r="F70" s="90"/>
      <c r="G70" s="90"/>
      <c r="H70" s="90"/>
      <c r="I70" s="90"/>
      <c r="J70" s="90"/>
      <c r="K70" s="90"/>
      <c r="L70" s="90"/>
      <c r="M70" s="124"/>
      <c r="N70" s="75" t="str">
        <f>IF(tblTrainingLog3578[[#This Row],[PCSP (formerly known as ISP)]],tblTrainingLog3578[[#This Row],[PCSP (formerly known as ISP)]]+ 365,"")</f>
        <v/>
      </c>
      <c r="O70" s="124"/>
      <c r="P70" s="75" t="str">
        <f t="shared" ref="P70:P80" si="2">IF($O70,$O70+ 365,"")</f>
        <v/>
      </c>
      <c r="Q70" s="124"/>
      <c r="R70" s="75" t="str">
        <f>IF(tblTrainingLog3578[[#This Row],[Treatment Plan]],tblTrainingLog3578[[#This Row],[Treatment Plan]]+ 90,"")</f>
        <v/>
      </c>
      <c r="S70" s="83"/>
      <c r="T70" s="83"/>
      <c r="U70" s="83"/>
      <c r="V70" s="77"/>
      <c r="W70" s="75" t="str">
        <f>IF(tblTrainingLog3578[[#This Row],[Nurse Delegation 90 day review documentation]],tblTrainingLog3578[[#This Row],[Nurse Delegation 90 day review documentation]]+ 90,"")</f>
        <v/>
      </c>
      <c r="X70" s="83"/>
      <c r="Y70" s="83"/>
      <c r="Z70" s="83"/>
      <c r="AA70" s="75" t="str">
        <f>IF(tblTrainingLog3578[[#This Row],[Psychoactive Medication Documentation of continued need]],tblTrainingLog3578[[#This Row],[Psychoactive Medication Documentation of continued need]]+ 365,"")</f>
        <v/>
      </c>
      <c r="AB70" s="123"/>
      <c r="AC70" s="75" t="str">
        <f>IF(tblTrainingLog3578[[#This Row],[FA - Functional Assessment]],tblTrainingLog3578[[#This Row],[FA - Functional Assessment]]+ 365,"")</f>
        <v/>
      </c>
      <c r="AD70" s="123"/>
      <c r="AE70" s="75" t="str">
        <f>IF(tblTrainingLog3578[[#This Row],[PBSP - Postitve Behavior Support Plan]],tblTrainingLog3578[[#This Row],[PBSP - Postitve Behavior Support Plan]]+ 365,"")</f>
        <v/>
      </c>
      <c r="AF70" s="123"/>
      <c r="AG70" s="82" t="str">
        <f>IF(tblTrainingLog3578[[#This Row],[PBSP Data Collection &amp; Review ]],tblTrainingLog3578[[#This Row],[PBSP Data Collection &amp; Review ]]+30,"")</f>
        <v/>
      </c>
      <c r="AH70" s="123"/>
      <c r="AI70" s="75" t="str">
        <f>IF(tblTrainingLog3578[[#This Row],[PBSP Progress Report ]],tblTrainingLog3578[[#This Row],[PBSP Progress Report ]]+90,"")</f>
        <v/>
      </c>
      <c r="AJ70" s="123"/>
      <c r="AK70" s="82" t="str">
        <f>IF(tblTrainingLog3578[[#This Row],[Exception to Policy (ETP) request &amp; consent for use of Restrictive Procedures]],tblTrainingLog3578[[#This Row],[Exception to Policy (ETP) request &amp; consent for use of Restrictive Procedures]]+'Plan List'!F$17,"")</f>
        <v/>
      </c>
      <c r="AL70" s="82"/>
      <c r="AM70" s="82"/>
      <c r="AN70" s="82"/>
    </row>
    <row r="71" spans="3:40" ht="33.950000000000003" customHeight="1" x14ac:dyDescent="0.3">
      <c r="C71" s="101"/>
      <c r="D71" s="90"/>
      <c r="E71" s="90"/>
      <c r="F71" s="90"/>
      <c r="G71" s="90"/>
      <c r="H71" s="90"/>
      <c r="I71" s="90"/>
      <c r="J71" s="90"/>
      <c r="K71" s="90"/>
      <c r="L71" s="90"/>
      <c r="M71" s="124"/>
      <c r="N71" s="75" t="str">
        <f>IF(tblTrainingLog3578[[#This Row],[PCSP (formerly known as ISP)]],tblTrainingLog3578[[#This Row],[PCSP (formerly known as ISP)]]+ 365,"")</f>
        <v/>
      </c>
      <c r="O71" s="124"/>
      <c r="P71" s="75" t="str">
        <f t="shared" si="2"/>
        <v/>
      </c>
      <c r="Q71" s="124"/>
      <c r="R71" s="75" t="str">
        <f>IF(tblTrainingLog3578[[#This Row],[Treatment Plan]],tblTrainingLog3578[[#This Row],[Treatment Plan]]+ 90,"")</f>
        <v/>
      </c>
      <c r="S71" s="83"/>
      <c r="T71" s="83"/>
      <c r="U71" s="83"/>
      <c r="V71" s="77"/>
      <c r="W71" s="75" t="str">
        <f>IF(tblTrainingLog3578[[#This Row],[Nurse Delegation 90 day review documentation]],tblTrainingLog3578[[#This Row],[Nurse Delegation 90 day review documentation]]+ 90,"")</f>
        <v/>
      </c>
      <c r="X71" s="83"/>
      <c r="Y71" s="83"/>
      <c r="Z71" s="83"/>
      <c r="AA71" s="75" t="str">
        <f>IF(tblTrainingLog3578[[#This Row],[Psychoactive Medication Documentation of continued need]],tblTrainingLog3578[[#This Row],[Psychoactive Medication Documentation of continued need]]+ 365,"")</f>
        <v/>
      </c>
      <c r="AB71" s="123"/>
      <c r="AC71" s="75" t="str">
        <f>IF(tblTrainingLog3578[[#This Row],[FA - Functional Assessment]],tblTrainingLog3578[[#This Row],[FA - Functional Assessment]]+ 365,"")</f>
        <v/>
      </c>
      <c r="AD71" s="123"/>
      <c r="AE71" s="75" t="str">
        <f>IF(tblTrainingLog3578[[#This Row],[PBSP - Postitve Behavior Support Plan]],tblTrainingLog3578[[#This Row],[PBSP - Postitve Behavior Support Plan]]+ 365,"")</f>
        <v/>
      </c>
      <c r="AF71" s="123"/>
      <c r="AG71" s="82" t="str">
        <f>IF(tblTrainingLog3578[[#This Row],[PBSP Data Collection &amp; Review ]],tblTrainingLog3578[[#This Row],[PBSP Data Collection &amp; Review ]]+30,"")</f>
        <v/>
      </c>
      <c r="AH71" s="123"/>
      <c r="AI71" s="75" t="str">
        <f>IF(tblTrainingLog3578[[#This Row],[PBSP Progress Report ]],tblTrainingLog3578[[#This Row],[PBSP Progress Report ]]+90,"")</f>
        <v/>
      </c>
      <c r="AJ71" s="123"/>
      <c r="AK71" s="82" t="str">
        <f>IF(tblTrainingLog3578[[#This Row],[Exception to Policy (ETP) request &amp; consent for use of Restrictive Procedures]],tblTrainingLog3578[[#This Row],[Exception to Policy (ETP) request &amp; consent for use of Restrictive Procedures]]+'Plan List'!F$17,"")</f>
        <v/>
      </c>
      <c r="AL71" s="82"/>
      <c r="AM71" s="82"/>
      <c r="AN71" s="82"/>
    </row>
    <row r="72" spans="3:40" ht="33.950000000000003" customHeight="1" x14ac:dyDescent="0.3">
      <c r="C72" s="101"/>
      <c r="D72" s="90"/>
      <c r="E72" s="90"/>
      <c r="F72" s="90"/>
      <c r="G72" s="90"/>
      <c r="H72" s="90"/>
      <c r="I72" s="90"/>
      <c r="J72" s="90"/>
      <c r="K72" s="90"/>
      <c r="L72" s="90"/>
      <c r="M72" s="124"/>
      <c r="N72" s="75" t="str">
        <f>IF(tblTrainingLog3578[[#This Row],[PCSP (formerly known as ISP)]],tblTrainingLog3578[[#This Row],[PCSP (formerly known as ISP)]]+ 365,"")</f>
        <v/>
      </c>
      <c r="O72" s="124"/>
      <c r="P72" s="75" t="str">
        <f t="shared" si="2"/>
        <v/>
      </c>
      <c r="Q72" s="124"/>
      <c r="R72" s="75" t="str">
        <f>IF(tblTrainingLog3578[[#This Row],[Treatment Plan]],tblTrainingLog3578[[#This Row],[Treatment Plan]]+ 90,"")</f>
        <v/>
      </c>
      <c r="S72" s="83"/>
      <c r="T72" s="83"/>
      <c r="U72" s="83"/>
      <c r="V72" s="77"/>
      <c r="W72" s="75" t="str">
        <f>IF(tblTrainingLog3578[[#This Row],[Nurse Delegation 90 day review documentation]],tblTrainingLog3578[[#This Row],[Nurse Delegation 90 day review documentation]]+ 90,"")</f>
        <v/>
      </c>
      <c r="X72" s="83"/>
      <c r="Y72" s="83"/>
      <c r="Z72" s="83"/>
      <c r="AA72" s="75" t="str">
        <f>IF(tblTrainingLog3578[[#This Row],[Psychoactive Medication Documentation of continued need]],tblTrainingLog3578[[#This Row],[Psychoactive Medication Documentation of continued need]]+ 365,"")</f>
        <v/>
      </c>
      <c r="AB72" s="123"/>
      <c r="AC72" s="75" t="str">
        <f>IF(tblTrainingLog3578[[#This Row],[FA - Functional Assessment]],tblTrainingLog3578[[#This Row],[FA - Functional Assessment]]+ 365,"")</f>
        <v/>
      </c>
      <c r="AD72" s="123"/>
      <c r="AE72" s="75" t="str">
        <f>IF(tblTrainingLog3578[[#This Row],[PBSP - Postitve Behavior Support Plan]],tblTrainingLog3578[[#This Row],[PBSP - Postitve Behavior Support Plan]]+ 365,"")</f>
        <v/>
      </c>
      <c r="AF72" s="123"/>
      <c r="AG72" s="82" t="str">
        <f>IF(tblTrainingLog3578[[#This Row],[PBSP Data Collection &amp; Review ]],tblTrainingLog3578[[#This Row],[PBSP Data Collection &amp; Review ]]+30,"")</f>
        <v/>
      </c>
      <c r="AH72" s="123"/>
      <c r="AI72" s="75" t="str">
        <f>IF(tblTrainingLog3578[[#This Row],[PBSP Progress Report ]],tblTrainingLog3578[[#This Row],[PBSP Progress Report ]]+90,"")</f>
        <v/>
      </c>
      <c r="AJ72" s="123"/>
      <c r="AK72" s="82" t="str">
        <f>IF(tblTrainingLog3578[[#This Row],[Exception to Policy (ETP) request &amp; consent for use of Restrictive Procedures]],tblTrainingLog3578[[#This Row],[Exception to Policy (ETP) request &amp; consent for use of Restrictive Procedures]]+'Plan List'!F$17,"")</f>
        <v/>
      </c>
      <c r="AL72" s="82"/>
      <c r="AM72" s="82"/>
      <c r="AN72" s="82"/>
    </row>
    <row r="73" spans="3:40" ht="33.950000000000003" customHeight="1" x14ac:dyDescent="0.3">
      <c r="C73" s="101"/>
      <c r="D73" s="90"/>
      <c r="E73" s="90"/>
      <c r="F73" s="90"/>
      <c r="G73" s="90"/>
      <c r="H73" s="90"/>
      <c r="I73" s="90"/>
      <c r="J73" s="90"/>
      <c r="K73" s="90"/>
      <c r="L73" s="90"/>
      <c r="M73" s="124"/>
      <c r="N73" s="75" t="str">
        <f>IF(tblTrainingLog3578[[#This Row],[PCSP (formerly known as ISP)]],tblTrainingLog3578[[#This Row],[PCSP (formerly known as ISP)]]+ 365,"")</f>
        <v/>
      </c>
      <c r="O73" s="124"/>
      <c r="P73" s="75" t="str">
        <f t="shared" si="2"/>
        <v/>
      </c>
      <c r="Q73" s="124"/>
      <c r="R73" s="75" t="str">
        <f>IF(tblTrainingLog3578[[#This Row],[Treatment Plan]],tblTrainingLog3578[[#This Row],[Treatment Plan]]+ 90,"")</f>
        <v/>
      </c>
      <c r="S73" s="83"/>
      <c r="T73" s="83"/>
      <c r="U73" s="83"/>
      <c r="V73" s="77"/>
      <c r="W73" s="75" t="str">
        <f>IF(tblTrainingLog3578[[#This Row],[Nurse Delegation 90 day review documentation]],tblTrainingLog3578[[#This Row],[Nurse Delegation 90 day review documentation]]+ 90,"")</f>
        <v/>
      </c>
      <c r="X73" s="83"/>
      <c r="Y73" s="83"/>
      <c r="Z73" s="83"/>
      <c r="AA73" s="75" t="str">
        <f>IF(tblTrainingLog3578[[#This Row],[Psychoactive Medication Documentation of continued need]],tblTrainingLog3578[[#This Row],[Psychoactive Medication Documentation of continued need]]+ 365,"")</f>
        <v/>
      </c>
      <c r="AB73" s="123"/>
      <c r="AC73" s="75" t="str">
        <f>IF(tblTrainingLog3578[[#This Row],[FA - Functional Assessment]],tblTrainingLog3578[[#This Row],[FA - Functional Assessment]]+ 365,"")</f>
        <v/>
      </c>
      <c r="AD73" s="123"/>
      <c r="AE73" s="75" t="str">
        <f>IF(tblTrainingLog3578[[#This Row],[PBSP - Postitve Behavior Support Plan]],tblTrainingLog3578[[#This Row],[PBSP - Postitve Behavior Support Plan]]+ 365,"")</f>
        <v/>
      </c>
      <c r="AF73" s="123"/>
      <c r="AG73" s="82" t="str">
        <f>IF(tblTrainingLog3578[[#This Row],[PBSP Data Collection &amp; Review ]],tblTrainingLog3578[[#This Row],[PBSP Data Collection &amp; Review ]]+30,"")</f>
        <v/>
      </c>
      <c r="AH73" s="123"/>
      <c r="AI73" s="75" t="str">
        <f>IF(tblTrainingLog3578[[#This Row],[PBSP Progress Report ]],tblTrainingLog3578[[#This Row],[PBSP Progress Report ]]+90,"")</f>
        <v/>
      </c>
      <c r="AJ73" s="123"/>
      <c r="AK73" s="82" t="str">
        <f>IF(tblTrainingLog3578[[#This Row],[Exception to Policy (ETP) request &amp; consent for use of Restrictive Procedures]],tblTrainingLog3578[[#This Row],[Exception to Policy (ETP) request &amp; consent for use of Restrictive Procedures]]+'Plan List'!F$17,"")</f>
        <v/>
      </c>
      <c r="AL73" s="82"/>
      <c r="AM73" s="82"/>
      <c r="AN73" s="82"/>
    </row>
    <row r="74" spans="3:40" ht="33.950000000000003" customHeight="1" x14ac:dyDescent="0.3">
      <c r="C74" s="101"/>
      <c r="D74" s="90"/>
      <c r="E74" s="90"/>
      <c r="F74" s="90"/>
      <c r="G74" s="90"/>
      <c r="H74" s="90"/>
      <c r="I74" s="90"/>
      <c r="J74" s="90"/>
      <c r="K74" s="90"/>
      <c r="L74" s="90"/>
      <c r="M74" s="124"/>
      <c r="N74" s="75" t="str">
        <f>IF(tblTrainingLog3578[[#This Row],[PCSP (formerly known as ISP)]],tblTrainingLog3578[[#This Row],[PCSP (formerly known as ISP)]]+ 365,"")</f>
        <v/>
      </c>
      <c r="O74" s="124"/>
      <c r="P74" s="75" t="str">
        <f t="shared" si="2"/>
        <v/>
      </c>
      <c r="Q74" s="124"/>
      <c r="R74" s="75" t="str">
        <f>IF(tblTrainingLog3578[[#This Row],[Treatment Plan]],tblTrainingLog3578[[#This Row],[Treatment Plan]]+ 90,"")</f>
        <v/>
      </c>
      <c r="S74" s="83"/>
      <c r="T74" s="83"/>
      <c r="U74" s="83"/>
      <c r="V74" s="77"/>
      <c r="W74" s="75" t="str">
        <f>IF(tblTrainingLog3578[[#This Row],[Nurse Delegation 90 day review documentation]],tblTrainingLog3578[[#This Row],[Nurse Delegation 90 day review documentation]]+ 90,"")</f>
        <v/>
      </c>
      <c r="X74" s="83"/>
      <c r="Y74" s="83"/>
      <c r="Z74" s="83"/>
      <c r="AA74" s="75" t="str">
        <f>IF(tblTrainingLog3578[[#This Row],[Psychoactive Medication Documentation of continued need]],tblTrainingLog3578[[#This Row],[Psychoactive Medication Documentation of continued need]]+ 365,"")</f>
        <v/>
      </c>
      <c r="AB74" s="123"/>
      <c r="AC74" s="75" t="str">
        <f>IF(tblTrainingLog3578[[#This Row],[FA - Functional Assessment]],tblTrainingLog3578[[#This Row],[FA - Functional Assessment]]+ 365,"")</f>
        <v/>
      </c>
      <c r="AD74" s="123"/>
      <c r="AE74" s="75" t="str">
        <f>IF(tblTrainingLog3578[[#This Row],[PBSP - Postitve Behavior Support Plan]],tblTrainingLog3578[[#This Row],[PBSP - Postitve Behavior Support Plan]]+ 365,"")</f>
        <v/>
      </c>
      <c r="AF74" s="123"/>
      <c r="AG74" s="82" t="str">
        <f>IF(tblTrainingLog3578[[#This Row],[PBSP Data Collection &amp; Review ]],tblTrainingLog3578[[#This Row],[PBSP Data Collection &amp; Review ]]+30,"")</f>
        <v/>
      </c>
      <c r="AH74" s="123"/>
      <c r="AI74" s="75" t="str">
        <f>IF(tblTrainingLog3578[[#This Row],[PBSP Progress Report ]],tblTrainingLog3578[[#This Row],[PBSP Progress Report ]]+90,"")</f>
        <v/>
      </c>
      <c r="AJ74" s="123"/>
      <c r="AK74" s="82" t="str">
        <f>IF(tblTrainingLog3578[[#This Row],[Exception to Policy (ETP) request &amp; consent for use of Restrictive Procedures]],tblTrainingLog3578[[#This Row],[Exception to Policy (ETP) request &amp; consent for use of Restrictive Procedures]]+'Plan List'!F$17,"")</f>
        <v/>
      </c>
      <c r="AL74" s="82"/>
      <c r="AM74" s="82"/>
      <c r="AN74" s="82"/>
    </row>
    <row r="75" spans="3:40" ht="33.950000000000003" customHeight="1" x14ac:dyDescent="0.3">
      <c r="C75" s="101"/>
      <c r="D75" s="90"/>
      <c r="E75" s="90"/>
      <c r="F75" s="90"/>
      <c r="G75" s="90"/>
      <c r="H75" s="90"/>
      <c r="I75" s="90"/>
      <c r="J75" s="90"/>
      <c r="K75" s="90"/>
      <c r="L75" s="90"/>
      <c r="M75" s="124"/>
      <c r="N75" s="75" t="str">
        <f>IF(tblTrainingLog3578[[#This Row],[PCSP (formerly known as ISP)]],tblTrainingLog3578[[#This Row],[PCSP (formerly known as ISP)]]+ 365,"")</f>
        <v/>
      </c>
      <c r="O75" s="124"/>
      <c r="P75" s="75" t="str">
        <f t="shared" si="2"/>
        <v/>
      </c>
      <c r="Q75" s="124"/>
      <c r="R75" s="75" t="str">
        <f>IF(tblTrainingLog3578[[#This Row],[Treatment Plan]],tblTrainingLog3578[[#This Row],[Treatment Plan]]+ 90,"")</f>
        <v/>
      </c>
      <c r="S75" s="83"/>
      <c r="T75" s="83"/>
      <c r="U75" s="83"/>
      <c r="V75" s="77"/>
      <c r="W75" s="75" t="str">
        <f>IF(tblTrainingLog3578[[#This Row],[Nurse Delegation 90 day review documentation]],tblTrainingLog3578[[#This Row],[Nurse Delegation 90 day review documentation]]+ 90,"")</f>
        <v/>
      </c>
      <c r="X75" s="83"/>
      <c r="Y75" s="83"/>
      <c r="Z75" s="83"/>
      <c r="AA75" s="75" t="str">
        <f>IF(tblTrainingLog3578[[#This Row],[Psychoactive Medication Documentation of continued need]],tblTrainingLog3578[[#This Row],[Psychoactive Medication Documentation of continued need]]+ 365,"")</f>
        <v/>
      </c>
      <c r="AB75" s="123"/>
      <c r="AC75" s="75" t="str">
        <f>IF(tblTrainingLog3578[[#This Row],[FA - Functional Assessment]],tblTrainingLog3578[[#This Row],[FA - Functional Assessment]]+ 365,"")</f>
        <v/>
      </c>
      <c r="AD75" s="123"/>
      <c r="AE75" s="75" t="str">
        <f>IF(tblTrainingLog3578[[#This Row],[PBSP - Postitve Behavior Support Plan]],tblTrainingLog3578[[#This Row],[PBSP - Postitve Behavior Support Plan]]+ 365,"")</f>
        <v/>
      </c>
      <c r="AF75" s="123"/>
      <c r="AG75" s="82" t="str">
        <f>IF(tblTrainingLog3578[[#This Row],[PBSP Data Collection &amp; Review ]],tblTrainingLog3578[[#This Row],[PBSP Data Collection &amp; Review ]]+30,"")</f>
        <v/>
      </c>
      <c r="AH75" s="123"/>
      <c r="AI75" s="75" t="str">
        <f>IF(tblTrainingLog3578[[#This Row],[PBSP Progress Report ]],tblTrainingLog3578[[#This Row],[PBSP Progress Report ]]+90,"")</f>
        <v/>
      </c>
      <c r="AJ75" s="123"/>
      <c r="AK75" s="82" t="str">
        <f>IF(tblTrainingLog3578[[#This Row],[Exception to Policy (ETP) request &amp; consent for use of Restrictive Procedures]],tblTrainingLog3578[[#This Row],[Exception to Policy (ETP) request &amp; consent for use of Restrictive Procedures]]+'Plan List'!F$17,"")</f>
        <v/>
      </c>
      <c r="AL75" s="82"/>
      <c r="AM75" s="82"/>
      <c r="AN75" s="82"/>
    </row>
    <row r="76" spans="3:40" ht="33.950000000000003" customHeight="1" x14ac:dyDescent="0.3">
      <c r="C76" s="101"/>
      <c r="D76" s="90"/>
      <c r="E76" s="90"/>
      <c r="F76" s="90"/>
      <c r="G76" s="90"/>
      <c r="H76" s="90"/>
      <c r="I76" s="90"/>
      <c r="J76" s="90"/>
      <c r="K76" s="90"/>
      <c r="L76" s="90"/>
      <c r="M76" s="124"/>
      <c r="N76" s="75" t="str">
        <f>IF(tblTrainingLog3578[[#This Row],[PCSP (formerly known as ISP)]],tblTrainingLog3578[[#This Row],[PCSP (formerly known as ISP)]]+ 365,"")</f>
        <v/>
      </c>
      <c r="O76" s="124"/>
      <c r="P76" s="75" t="str">
        <f t="shared" si="2"/>
        <v/>
      </c>
      <c r="Q76" s="124"/>
      <c r="R76" s="75" t="str">
        <f>IF(tblTrainingLog3578[[#This Row],[Treatment Plan]],tblTrainingLog3578[[#This Row],[Treatment Plan]]+ 90,"")</f>
        <v/>
      </c>
      <c r="S76" s="83"/>
      <c r="T76" s="83"/>
      <c r="U76" s="83"/>
      <c r="V76" s="77"/>
      <c r="W76" s="75" t="str">
        <f>IF(tblTrainingLog3578[[#This Row],[Nurse Delegation 90 day review documentation]],tblTrainingLog3578[[#This Row],[Nurse Delegation 90 day review documentation]]+ 90,"")</f>
        <v/>
      </c>
      <c r="X76" s="83"/>
      <c r="Y76" s="83"/>
      <c r="Z76" s="83"/>
      <c r="AA76" s="75" t="str">
        <f>IF(tblTrainingLog3578[[#This Row],[Psychoactive Medication Documentation of continued need]],tblTrainingLog3578[[#This Row],[Psychoactive Medication Documentation of continued need]]+ 365,"")</f>
        <v/>
      </c>
      <c r="AB76" s="123"/>
      <c r="AC76" s="75" t="str">
        <f>IF(tblTrainingLog3578[[#This Row],[FA - Functional Assessment]],tblTrainingLog3578[[#This Row],[FA - Functional Assessment]]+ 365,"")</f>
        <v/>
      </c>
      <c r="AD76" s="123"/>
      <c r="AE76" s="75" t="str">
        <f>IF(tblTrainingLog3578[[#This Row],[PBSP - Postitve Behavior Support Plan]],tblTrainingLog3578[[#This Row],[PBSP - Postitve Behavior Support Plan]]+ 365,"")</f>
        <v/>
      </c>
      <c r="AF76" s="123"/>
      <c r="AG76" s="82" t="str">
        <f>IF(tblTrainingLog3578[[#This Row],[PBSP Data Collection &amp; Review ]],tblTrainingLog3578[[#This Row],[PBSP Data Collection &amp; Review ]]+30,"")</f>
        <v/>
      </c>
      <c r="AH76" s="123"/>
      <c r="AI76" s="75" t="str">
        <f>IF(tblTrainingLog3578[[#This Row],[PBSP Progress Report ]],tblTrainingLog3578[[#This Row],[PBSP Progress Report ]]+90,"")</f>
        <v/>
      </c>
      <c r="AJ76" s="123"/>
      <c r="AK76" s="82" t="str">
        <f>IF(tblTrainingLog3578[[#This Row],[Exception to Policy (ETP) request &amp; consent for use of Restrictive Procedures]],tblTrainingLog3578[[#This Row],[Exception to Policy (ETP) request &amp; consent for use of Restrictive Procedures]]+'Plan List'!F$17,"")</f>
        <v/>
      </c>
      <c r="AL76" s="82"/>
      <c r="AM76" s="82"/>
      <c r="AN76" s="82"/>
    </row>
    <row r="77" spans="3:40" ht="33.950000000000003" customHeight="1" x14ac:dyDescent="0.3">
      <c r="C77" s="101"/>
      <c r="D77" s="90"/>
      <c r="E77" s="90"/>
      <c r="F77" s="90"/>
      <c r="G77" s="90"/>
      <c r="H77" s="90"/>
      <c r="I77" s="90"/>
      <c r="J77" s="90"/>
      <c r="K77" s="90"/>
      <c r="L77" s="90"/>
      <c r="M77" s="124"/>
      <c r="N77" s="75" t="str">
        <f>IF(tblTrainingLog3578[[#This Row],[PCSP (formerly known as ISP)]],tblTrainingLog3578[[#This Row],[PCSP (formerly known as ISP)]]+ 365,"")</f>
        <v/>
      </c>
      <c r="O77" s="124"/>
      <c r="P77" s="75" t="str">
        <f t="shared" si="2"/>
        <v/>
      </c>
      <c r="Q77" s="124"/>
      <c r="R77" s="75" t="str">
        <f>IF(tblTrainingLog3578[[#This Row],[Treatment Plan]],tblTrainingLog3578[[#This Row],[Treatment Plan]]+ 90,"")</f>
        <v/>
      </c>
      <c r="S77" s="83"/>
      <c r="T77" s="83"/>
      <c r="U77" s="83"/>
      <c r="V77" s="77"/>
      <c r="W77" s="75" t="str">
        <f>IF(tblTrainingLog3578[[#This Row],[Nurse Delegation 90 day review documentation]],tblTrainingLog3578[[#This Row],[Nurse Delegation 90 day review documentation]]+ 90,"")</f>
        <v/>
      </c>
      <c r="X77" s="83"/>
      <c r="Y77" s="83"/>
      <c r="Z77" s="83"/>
      <c r="AA77" s="75" t="str">
        <f>IF(tblTrainingLog3578[[#This Row],[Psychoactive Medication Documentation of continued need]],tblTrainingLog3578[[#This Row],[Psychoactive Medication Documentation of continued need]]+ 365,"")</f>
        <v/>
      </c>
      <c r="AB77" s="123"/>
      <c r="AC77" s="75" t="str">
        <f>IF(tblTrainingLog3578[[#This Row],[FA - Functional Assessment]],tblTrainingLog3578[[#This Row],[FA - Functional Assessment]]+ 365,"")</f>
        <v/>
      </c>
      <c r="AD77" s="123"/>
      <c r="AE77" s="75" t="str">
        <f>IF(tblTrainingLog3578[[#This Row],[PBSP - Postitve Behavior Support Plan]],tblTrainingLog3578[[#This Row],[PBSP - Postitve Behavior Support Plan]]+ 365,"")</f>
        <v/>
      </c>
      <c r="AF77" s="123"/>
      <c r="AG77" s="82" t="str">
        <f>IF(tblTrainingLog3578[[#This Row],[PBSP Data Collection &amp; Review ]],tblTrainingLog3578[[#This Row],[PBSP Data Collection &amp; Review ]]+30,"")</f>
        <v/>
      </c>
      <c r="AH77" s="123"/>
      <c r="AI77" s="75" t="str">
        <f>IF(tblTrainingLog3578[[#This Row],[PBSP Progress Report ]],tblTrainingLog3578[[#This Row],[PBSP Progress Report ]]+90,"")</f>
        <v/>
      </c>
      <c r="AJ77" s="123"/>
      <c r="AK77" s="82" t="str">
        <f>IF(tblTrainingLog3578[[#This Row],[Exception to Policy (ETP) request &amp; consent for use of Restrictive Procedures]],tblTrainingLog3578[[#This Row],[Exception to Policy (ETP) request &amp; consent for use of Restrictive Procedures]]+'Plan List'!F$17,"")</f>
        <v/>
      </c>
      <c r="AL77" s="82"/>
      <c r="AM77" s="82"/>
      <c r="AN77" s="82"/>
    </row>
    <row r="78" spans="3:40" ht="33.950000000000003" customHeight="1" x14ac:dyDescent="0.3">
      <c r="C78" s="101"/>
      <c r="D78" s="90"/>
      <c r="E78" s="90"/>
      <c r="F78" s="90"/>
      <c r="G78" s="90"/>
      <c r="H78" s="90"/>
      <c r="I78" s="90"/>
      <c r="J78" s="90"/>
      <c r="K78" s="90"/>
      <c r="L78" s="90"/>
      <c r="M78" s="124"/>
      <c r="N78" s="75" t="str">
        <f>IF(tblTrainingLog3578[[#This Row],[PCSP (formerly known as ISP)]],tblTrainingLog3578[[#This Row],[PCSP (formerly known as ISP)]]+ 365,"")</f>
        <v/>
      </c>
      <c r="O78" s="124"/>
      <c r="P78" s="75" t="str">
        <f t="shared" si="2"/>
        <v/>
      </c>
      <c r="Q78" s="124"/>
      <c r="R78" s="75" t="str">
        <f>IF(tblTrainingLog3578[[#This Row],[Treatment Plan]],tblTrainingLog3578[[#This Row],[Treatment Plan]]+ 90,"")</f>
        <v/>
      </c>
      <c r="S78" s="83"/>
      <c r="T78" s="83"/>
      <c r="U78" s="83"/>
      <c r="V78" s="77"/>
      <c r="W78" s="75" t="str">
        <f>IF(tblTrainingLog3578[[#This Row],[Nurse Delegation 90 day review documentation]],tblTrainingLog3578[[#This Row],[Nurse Delegation 90 day review documentation]]+ 90,"")</f>
        <v/>
      </c>
      <c r="X78" s="83"/>
      <c r="Y78" s="83"/>
      <c r="Z78" s="83"/>
      <c r="AA78" s="75" t="str">
        <f>IF(tblTrainingLog3578[[#This Row],[Psychoactive Medication Documentation of continued need]],tblTrainingLog3578[[#This Row],[Psychoactive Medication Documentation of continued need]]+ 365,"")</f>
        <v/>
      </c>
      <c r="AB78" s="123"/>
      <c r="AC78" s="75" t="str">
        <f>IF(tblTrainingLog3578[[#This Row],[FA - Functional Assessment]],tblTrainingLog3578[[#This Row],[FA - Functional Assessment]]+ 365,"")</f>
        <v/>
      </c>
      <c r="AD78" s="123"/>
      <c r="AE78" s="75" t="str">
        <f>IF(tblTrainingLog3578[[#This Row],[PBSP - Postitve Behavior Support Plan]],tblTrainingLog3578[[#This Row],[PBSP - Postitve Behavior Support Plan]]+ 365,"")</f>
        <v/>
      </c>
      <c r="AF78" s="123"/>
      <c r="AG78" s="82" t="str">
        <f>IF(tblTrainingLog3578[[#This Row],[PBSP Data Collection &amp; Review ]],tblTrainingLog3578[[#This Row],[PBSP Data Collection &amp; Review ]]+30,"")</f>
        <v/>
      </c>
      <c r="AH78" s="123"/>
      <c r="AI78" s="75" t="str">
        <f>IF(tblTrainingLog3578[[#This Row],[PBSP Progress Report ]],tblTrainingLog3578[[#This Row],[PBSP Progress Report ]]+90,"")</f>
        <v/>
      </c>
      <c r="AJ78" s="123"/>
      <c r="AK78" s="82" t="str">
        <f>IF(tblTrainingLog3578[[#This Row],[Exception to Policy (ETP) request &amp; consent for use of Restrictive Procedures]],tblTrainingLog3578[[#This Row],[Exception to Policy (ETP) request &amp; consent for use of Restrictive Procedures]]+'Plan List'!F$17,"")</f>
        <v/>
      </c>
      <c r="AL78" s="82"/>
      <c r="AM78" s="82"/>
      <c r="AN78" s="82"/>
    </row>
    <row r="79" spans="3:40" ht="33.950000000000003" customHeight="1" x14ac:dyDescent="0.3">
      <c r="C79" s="101"/>
      <c r="D79" s="90"/>
      <c r="E79" s="90"/>
      <c r="F79" s="90"/>
      <c r="G79" s="90"/>
      <c r="H79" s="90"/>
      <c r="I79" s="90"/>
      <c r="J79" s="90"/>
      <c r="K79" s="90"/>
      <c r="L79" s="90"/>
      <c r="M79" s="124"/>
      <c r="N79" s="75" t="str">
        <f>IF(tblTrainingLog3578[[#This Row],[PCSP (formerly known as ISP)]],tblTrainingLog3578[[#This Row],[PCSP (formerly known as ISP)]]+ 365,"")</f>
        <v/>
      </c>
      <c r="O79" s="124"/>
      <c r="P79" s="75" t="str">
        <f t="shared" si="2"/>
        <v/>
      </c>
      <c r="Q79" s="124"/>
      <c r="R79" s="75" t="str">
        <f>IF(tblTrainingLog3578[[#This Row],[Treatment Plan]],tblTrainingLog3578[[#This Row],[Treatment Plan]]+ 90,"")</f>
        <v/>
      </c>
      <c r="S79" s="83"/>
      <c r="T79" s="83"/>
      <c r="U79" s="83"/>
      <c r="V79" s="77"/>
      <c r="W79" s="75" t="str">
        <f>IF(tblTrainingLog3578[[#This Row],[Nurse Delegation 90 day review documentation]],tblTrainingLog3578[[#This Row],[Nurse Delegation 90 day review documentation]]+ 90,"")</f>
        <v/>
      </c>
      <c r="X79" s="83"/>
      <c r="Y79" s="83"/>
      <c r="Z79" s="83"/>
      <c r="AA79" s="75" t="str">
        <f>IF(tblTrainingLog3578[[#This Row],[Psychoactive Medication Documentation of continued need]],tblTrainingLog3578[[#This Row],[Psychoactive Medication Documentation of continued need]]+ 365,"")</f>
        <v/>
      </c>
      <c r="AB79" s="123"/>
      <c r="AC79" s="75" t="str">
        <f>IF(tblTrainingLog3578[[#This Row],[FA - Functional Assessment]],tblTrainingLog3578[[#This Row],[FA - Functional Assessment]]+ 365,"")</f>
        <v/>
      </c>
      <c r="AD79" s="123"/>
      <c r="AE79" s="75" t="str">
        <f>IF(tblTrainingLog3578[[#This Row],[PBSP - Postitve Behavior Support Plan]],tblTrainingLog3578[[#This Row],[PBSP - Postitve Behavior Support Plan]]+ 365,"")</f>
        <v/>
      </c>
      <c r="AF79" s="123"/>
      <c r="AG79" s="82" t="str">
        <f>IF(tblTrainingLog3578[[#This Row],[PBSP Data Collection &amp; Review ]],tblTrainingLog3578[[#This Row],[PBSP Data Collection &amp; Review ]]+30,"")</f>
        <v/>
      </c>
      <c r="AH79" s="123"/>
      <c r="AI79" s="75" t="str">
        <f>IF(tblTrainingLog3578[[#This Row],[PBSP Progress Report ]],tblTrainingLog3578[[#This Row],[PBSP Progress Report ]]+90,"")</f>
        <v/>
      </c>
      <c r="AJ79" s="123"/>
      <c r="AK79" s="82" t="str">
        <f>IF(tblTrainingLog3578[[#This Row],[Exception to Policy (ETP) request &amp; consent for use of Restrictive Procedures]],tblTrainingLog3578[[#This Row],[Exception to Policy (ETP) request &amp; consent for use of Restrictive Procedures]]+'Plan List'!F$17,"")</f>
        <v/>
      </c>
      <c r="AL79" s="82"/>
      <c r="AM79" s="82"/>
      <c r="AN79" s="82"/>
    </row>
    <row r="80" spans="3:40" s="67" customFormat="1" ht="18" customHeight="1" x14ac:dyDescent="0.3">
      <c r="C80" s="134"/>
      <c r="D80" s="135"/>
      <c r="E80" s="135"/>
      <c r="F80" s="135"/>
      <c r="G80" s="135"/>
      <c r="H80" s="135"/>
      <c r="I80" s="135"/>
      <c r="J80" s="135"/>
      <c r="K80" s="135"/>
      <c r="L80" s="135"/>
      <c r="M80" s="136"/>
      <c r="N80" s="128" t="str">
        <f>IF(tblTrainingLog3578[[#This Row],[PCSP (formerly known as ISP)]],tblTrainingLog3578[[#This Row],[PCSP (formerly known as ISP)]]+ 365,"")</f>
        <v/>
      </c>
      <c r="O80" s="163"/>
      <c r="P80" s="164" t="str">
        <f t="shared" si="2"/>
        <v/>
      </c>
      <c r="Q80" s="136"/>
      <c r="R80" s="137" t="str">
        <f>IF(tblTrainingLog3578[[#This Row],[Treatment Plan]],tblTrainingLog3578[[#This Row],[Treatment Plan]]+ 90,"")</f>
        <v/>
      </c>
      <c r="S80" s="129"/>
      <c r="T80" s="138"/>
      <c r="U80" s="138"/>
      <c r="V80" s="139"/>
      <c r="W80" s="140" t="str">
        <f>IF(tblTrainingLog3578[[#This Row],[Nurse Delegation 90 day review documentation]],tblTrainingLog3578[[#This Row],[Nurse Delegation 90 day review documentation]]+ 90,"")</f>
        <v/>
      </c>
      <c r="X80" s="131"/>
      <c r="Y80" s="138"/>
      <c r="Z80" s="138"/>
      <c r="AA80" s="138" t="str">
        <f>IF(tblTrainingLog3578[[#This Row],[Psychoactive Medication Documentation of continued need]],tblTrainingLog3578[[#This Row],[Psychoactive Medication Documentation of continued need]]+ 365,"")</f>
        <v/>
      </c>
      <c r="AB80" s="132"/>
      <c r="AC80" s="141" t="str">
        <f>IF(tblTrainingLog3578[[#This Row],[FA - Functional Assessment]],tblTrainingLog3578[[#This Row],[FA - Functional Assessment]]+ 365,"")</f>
        <v/>
      </c>
      <c r="AD80" s="133"/>
      <c r="AE80" s="141" t="str">
        <f>IF(tblTrainingLog3578[[#This Row],[PBSP - Postitve Behavior Support Plan]],tblTrainingLog3578[[#This Row],[PBSP - Postitve Behavior Support Plan]]+ 365,"")</f>
        <v/>
      </c>
      <c r="AF80" s="141"/>
      <c r="AG80" s="128" t="str">
        <f>IF(tblTrainingLog3578[[#This Row],[PBSP Data Collection &amp; Review ]],tblTrainingLog3578[[#This Row],[PBSP Data Collection &amp; Review ]]+30,"")</f>
        <v/>
      </c>
      <c r="AH80" s="132"/>
      <c r="AI80" s="141" t="str">
        <f>IF(tblTrainingLog3578[[#This Row],[PBSP Progress Report ]],tblTrainingLog3578[[#This Row],[PBSP Progress Report ]]+90,"")</f>
        <v/>
      </c>
      <c r="AJ80" s="133"/>
      <c r="AK80" s="130" t="str">
        <f>IF(tblTrainingLog3578[[#This Row],[Exception to Policy (ETP) request &amp; consent for use of Restrictive Procedures]],tblTrainingLog3578[[#This Row],[Exception to Policy (ETP) request &amp; consent for use of Restrictive Procedures]]+'Plan List'!F$17,"")</f>
        <v/>
      </c>
      <c r="AL80" s="142"/>
      <c r="AM80" s="142"/>
      <c r="AN80" s="142"/>
    </row>
    <row r="81" spans="3:18" s="67" customFormat="1" ht="18" customHeight="1" x14ac:dyDescent="0.3">
      <c r="C81" s="73"/>
      <c r="D81" s="73"/>
      <c r="E81" s="73"/>
      <c r="F81" s="73"/>
      <c r="G81" s="73"/>
      <c r="H81" s="73"/>
      <c r="I81" s="73"/>
      <c r="J81" s="73"/>
      <c r="K81" s="73"/>
      <c r="L81" s="73"/>
      <c r="M81" s="65"/>
      <c r="N81" s="65"/>
      <c r="O81" s="65"/>
      <c r="P81" s="65"/>
      <c r="Q81" s="65"/>
      <c r="R81" s="65"/>
    </row>
    <row r="82" spans="3:18" s="67" customFormat="1" ht="18" customHeight="1" x14ac:dyDescent="0.3">
      <c r="C82" s="73"/>
      <c r="D82" s="73"/>
      <c r="E82" s="73"/>
      <c r="F82" s="73"/>
      <c r="G82" s="73"/>
      <c r="H82" s="73"/>
      <c r="I82" s="73"/>
      <c r="J82" s="73"/>
      <c r="K82" s="73"/>
      <c r="L82" s="73"/>
      <c r="M82" s="65"/>
      <c r="N82" s="65"/>
      <c r="O82" s="65"/>
      <c r="P82" s="65"/>
      <c r="Q82" s="65"/>
      <c r="R82" s="65"/>
    </row>
    <row r="83" spans="3:18" s="67" customFormat="1" ht="18" customHeight="1" x14ac:dyDescent="0.3">
      <c r="C83" s="73"/>
      <c r="D83" s="73"/>
      <c r="E83" s="73"/>
      <c r="F83" s="73"/>
      <c r="G83" s="73"/>
      <c r="H83" s="73"/>
      <c r="I83" s="73"/>
      <c r="J83" s="73"/>
      <c r="K83" s="73"/>
      <c r="L83" s="73"/>
      <c r="M83" s="65"/>
      <c r="N83" s="65"/>
      <c r="O83" s="65"/>
      <c r="P83" s="65"/>
      <c r="Q83" s="65"/>
      <c r="R83" s="65"/>
    </row>
    <row r="84" spans="3:18" s="67" customFormat="1" ht="18" customHeight="1" x14ac:dyDescent="0.3">
      <c r="C84" s="73"/>
      <c r="D84" s="73"/>
      <c r="E84" s="73"/>
      <c r="F84" s="73"/>
      <c r="G84" s="73"/>
      <c r="H84" s="73"/>
      <c r="I84" s="73"/>
      <c r="J84" s="73"/>
      <c r="K84" s="73"/>
      <c r="L84" s="73"/>
      <c r="M84" s="65"/>
      <c r="N84" s="65"/>
      <c r="O84" s="65"/>
      <c r="P84" s="65"/>
      <c r="Q84" s="65"/>
      <c r="R84" s="65"/>
    </row>
    <row r="85" spans="3:18" s="67" customFormat="1" ht="18" customHeight="1" x14ac:dyDescent="0.3">
      <c r="C85" s="73"/>
      <c r="D85" s="73"/>
      <c r="E85" s="73"/>
      <c r="F85" s="73"/>
      <c r="G85" s="73"/>
      <c r="H85" s="73"/>
      <c r="I85" s="73"/>
      <c r="J85" s="73"/>
      <c r="K85" s="73"/>
      <c r="L85" s="73"/>
      <c r="M85" s="65"/>
      <c r="N85" s="65"/>
      <c r="O85" s="65"/>
      <c r="P85" s="65"/>
      <c r="Q85" s="65"/>
      <c r="R85" s="65"/>
    </row>
    <row r="86" spans="3:18" s="67" customFormat="1" ht="18" customHeight="1" x14ac:dyDescent="0.3">
      <c r="C86" s="73"/>
      <c r="D86" s="73"/>
      <c r="E86" s="73"/>
      <c r="F86" s="73"/>
      <c r="G86" s="73"/>
      <c r="H86" s="73"/>
      <c r="I86" s="73"/>
      <c r="J86" s="73"/>
      <c r="K86" s="73"/>
      <c r="L86" s="73"/>
      <c r="M86" s="65"/>
      <c r="N86" s="65"/>
      <c r="O86" s="65"/>
      <c r="P86" s="65"/>
      <c r="Q86" s="65"/>
      <c r="R86" s="65"/>
    </row>
    <row r="87" spans="3:18" s="67" customFormat="1" ht="18" customHeight="1" x14ac:dyDescent="0.3">
      <c r="C87" s="73"/>
      <c r="D87" s="73"/>
      <c r="E87" s="73"/>
      <c r="F87" s="73"/>
      <c r="G87" s="73"/>
      <c r="H87" s="73"/>
      <c r="I87" s="73"/>
      <c r="J87" s="73"/>
      <c r="K87" s="73"/>
      <c r="L87" s="73"/>
      <c r="M87" s="65"/>
      <c r="N87" s="65"/>
      <c r="O87" s="65"/>
      <c r="P87" s="65"/>
      <c r="Q87" s="65"/>
      <c r="R87" s="65"/>
    </row>
    <row r="88" spans="3:18" s="67" customFormat="1" ht="18" customHeight="1" x14ac:dyDescent="0.3">
      <c r="C88" s="73"/>
      <c r="D88" s="73"/>
      <c r="E88" s="73"/>
      <c r="F88" s="73"/>
      <c r="G88" s="73"/>
      <c r="H88" s="73"/>
      <c r="I88" s="73"/>
      <c r="J88" s="73"/>
      <c r="K88" s="73"/>
      <c r="L88" s="73"/>
      <c r="M88" s="65"/>
      <c r="N88" s="65"/>
      <c r="O88" s="65"/>
      <c r="P88" s="65"/>
      <c r="Q88" s="65"/>
      <c r="R88" s="65"/>
    </row>
    <row r="89" spans="3:18" s="67" customFormat="1" ht="18" customHeight="1" x14ac:dyDescent="0.3">
      <c r="C89" s="73"/>
      <c r="D89" s="73"/>
      <c r="E89" s="73"/>
      <c r="F89" s="73"/>
      <c r="G89" s="73"/>
      <c r="H89" s="73"/>
      <c r="I89" s="73"/>
      <c r="J89" s="73"/>
      <c r="K89" s="73"/>
      <c r="L89" s="73"/>
      <c r="M89" s="65"/>
      <c r="N89" s="65"/>
      <c r="O89" s="65"/>
      <c r="P89" s="65"/>
      <c r="Q89" s="65"/>
      <c r="R89" s="65"/>
    </row>
    <row r="90" spans="3:18" s="67" customFormat="1" ht="18" customHeight="1" x14ac:dyDescent="0.3">
      <c r="C90" s="73"/>
      <c r="D90" s="73"/>
      <c r="E90" s="73"/>
      <c r="F90" s="73"/>
      <c r="G90" s="73"/>
      <c r="H90" s="73"/>
      <c r="I90" s="73"/>
      <c r="J90" s="73"/>
      <c r="K90" s="73"/>
      <c r="L90" s="73"/>
      <c r="M90" s="65"/>
      <c r="N90" s="65"/>
      <c r="O90" s="65"/>
      <c r="P90" s="65"/>
      <c r="Q90" s="65"/>
      <c r="R90" s="65"/>
    </row>
    <row r="91" spans="3:18" s="67" customFormat="1" ht="18" customHeight="1" x14ac:dyDescent="0.3">
      <c r="C91" s="73"/>
      <c r="D91" s="73"/>
      <c r="E91" s="73"/>
      <c r="F91" s="73"/>
      <c r="G91" s="73"/>
      <c r="H91" s="73"/>
      <c r="I91" s="73"/>
      <c r="J91" s="73"/>
      <c r="K91" s="73"/>
      <c r="L91" s="73"/>
      <c r="M91" s="65"/>
      <c r="N91" s="65"/>
      <c r="O91" s="65"/>
      <c r="P91" s="65"/>
      <c r="Q91" s="65"/>
      <c r="R91" s="65"/>
    </row>
    <row r="92" spans="3:18" s="67" customFormat="1" ht="18" customHeight="1" x14ac:dyDescent="0.3">
      <c r="C92" s="73"/>
      <c r="D92" s="73"/>
      <c r="E92" s="73"/>
      <c r="F92" s="73"/>
      <c r="G92" s="73"/>
      <c r="H92" s="73"/>
      <c r="I92" s="73"/>
      <c r="J92" s="73"/>
      <c r="K92" s="73"/>
      <c r="L92" s="73"/>
      <c r="M92" s="65"/>
      <c r="N92" s="65"/>
      <c r="O92" s="65"/>
      <c r="P92" s="65"/>
      <c r="Q92" s="65"/>
      <c r="R92" s="65"/>
    </row>
    <row r="93" spans="3:18" s="67" customFormat="1" ht="18" customHeight="1" x14ac:dyDescent="0.3">
      <c r="C93" s="73"/>
      <c r="D93" s="73"/>
      <c r="E93" s="73"/>
      <c r="F93" s="73"/>
      <c r="G93" s="73"/>
      <c r="H93" s="73"/>
      <c r="I93" s="73"/>
      <c r="J93" s="73"/>
      <c r="K93" s="73"/>
      <c r="L93" s="73"/>
      <c r="M93" s="65"/>
      <c r="N93" s="65"/>
      <c r="O93" s="65"/>
      <c r="P93" s="65"/>
      <c r="Q93" s="65"/>
      <c r="R93" s="65"/>
    </row>
    <row r="94" spans="3:18" s="67" customFormat="1" ht="18" customHeight="1" x14ac:dyDescent="0.3">
      <c r="C94" s="73"/>
      <c r="D94" s="73"/>
      <c r="E94" s="73"/>
      <c r="F94" s="73"/>
      <c r="G94" s="73"/>
      <c r="H94" s="73"/>
      <c r="I94" s="73"/>
      <c r="J94" s="73"/>
      <c r="K94" s="73"/>
      <c r="L94" s="73"/>
      <c r="M94" s="65"/>
      <c r="N94" s="65"/>
      <c r="O94" s="65"/>
      <c r="P94" s="65"/>
      <c r="Q94" s="65"/>
      <c r="R94" s="65"/>
    </row>
    <row r="95" spans="3:18" s="67" customFormat="1" ht="18" customHeight="1" x14ac:dyDescent="0.3">
      <c r="C95" s="73"/>
      <c r="D95" s="73"/>
      <c r="E95" s="73"/>
      <c r="F95" s="73"/>
      <c r="G95" s="73"/>
      <c r="H95" s="73"/>
      <c r="I95" s="73"/>
      <c r="J95" s="73"/>
      <c r="K95" s="73"/>
      <c r="L95" s="73"/>
      <c r="M95" s="65"/>
      <c r="N95" s="65"/>
      <c r="O95" s="65"/>
      <c r="P95" s="65"/>
      <c r="Q95" s="65"/>
      <c r="R95" s="65"/>
    </row>
    <row r="96" spans="3:18" s="67" customFormat="1" ht="18" customHeight="1" x14ac:dyDescent="0.3">
      <c r="C96" s="73"/>
      <c r="D96" s="73"/>
      <c r="E96" s="73"/>
      <c r="F96" s="73"/>
      <c r="G96" s="73"/>
      <c r="H96" s="73"/>
      <c r="I96" s="73"/>
      <c r="J96" s="73"/>
      <c r="K96" s="73"/>
      <c r="L96" s="73"/>
      <c r="M96" s="65"/>
      <c r="N96" s="65"/>
      <c r="O96" s="65"/>
      <c r="P96" s="65"/>
      <c r="Q96" s="65"/>
      <c r="R96" s="65"/>
    </row>
    <row r="97" spans="3:18" s="67" customFormat="1" ht="18" customHeight="1" x14ac:dyDescent="0.3">
      <c r="C97" s="73"/>
      <c r="D97" s="73"/>
      <c r="E97" s="73"/>
      <c r="F97" s="73"/>
      <c r="G97" s="73"/>
      <c r="H97" s="73"/>
      <c r="I97" s="73"/>
      <c r="J97" s="73"/>
      <c r="K97" s="73"/>
      <c r="L97" s="73"/>
      <c r="M97" s="65"/>
      <c r="N97" s="65"/>
      <c r="O97" s="65"/>
      <c r="P97" s="65"/>
      <c r="Q97" s="65"/>
      <c r="R97" s="65"/>
    </row>
    <row r="98" spans="3:18" s="67" customFormat="1" ht="18" customHeight="1" x14ac:dyDescent="0.3">
      <c r="C98" s="73"/>
      <c r="D98" s="73"/>
      <c r="E98" s="73"/>
      <c r="F98" s="73"/>
      <c r="G98" s="73"/>
      <c r="H98" s="73"/>
      <c r="I98" s="73"/>
      <c r="J98" s="73"/>
      <c r="K98" s="73"/>
      <c r="L98" s="73"/>
      <c r="M98" s="65"/>
      <c r="N98" s="65"/>
      <c r="O98" s="65"/>
      <c r="P98" s="65"/>
      <c r="Q98" s="65"/>
      <c r="R98" s="65"/>
    </row>
    <row r="99" spans="3:18" s="67" customFormat="1" ht="18" customHeight="1" x14ac:dyDescent="0.3">
      <c r="C99" s="73"/>
      <c r="D99" s="73"/>
      <c r="E99" s="73"/>
      <c r="F99" s="73"/>
      <c r="G99" s="73"/>
      <c r="H99" s="73"/>
      <c r="I99" s="73"/>
      <c r="J99" s="73"/>
      <c r="K99" s="73"/>
      <c r="L99" s="73"/>
      <c r="M99" s="65"/>
      <c r="N99" s="65"/>
      <c r="O99" s="65"/>
      <c r="P99" s="65"/>
      <c r="Q99" s="65"/>
      <c r="R99" s="65"/>
    </row>
    <row r="100" spans="3:18" s="67" customFormat="1" ht="18" customHeight="1" x14ac:dyDescent="0.3">
      <c r="C100" s="73"/>
      <c r="D100" s="73"/>
      <c r="E100" s="73"/>
      <c r="F100" s="73"/>
      <c r="G100" s="73"/>
      <c r="H100" s="73"/>
      <c r="I100" s="73"/>
      <c r="J100" s="73"/>
      <c r="K100" s="73"/>
      <c r="L100" s="73"/>
      <c r="M100" s="65"/>
      <c r="N100" s="65"/>
      <c r="O100" s="65"/>
      <c r="P100" s="65"/>
      <c r="Q100" s="65"/>
      <c r="R100" s="65"/>
    </row>
    <row r="101" spans="3:18" s="67" customFormat="1" ht="18" customHeight="1" x14ac:dyDescent="0.3">
      <c r="C101" s="73"/>
      <c r="D101" s="73"/>
      <c r="E101" s="73"/>
      <c r="F101" s="73"/>
      <c r="G101" s="73"/>
      <c r="H101" s="73"/>
      <c r="I101" s="73"/>
      <c r="J101" s="73"/>
      <c r="K101" s="73"/>
      <c r="L101" s="73"/>
      <c r="M101" s="65"/>
      <c r="N101" s="65"/>
      <c r="O101" s="65"/>
      <c r="P101" s="65"/>
      <c r="Q101" s="65"/>
      <c r="R101" s="65"/>
    </row>
    <row r="102" spans="3:18" s="67" customFormat="1" ht="18" customHeight="1" x14ac:dyDescent="0.3">
      <c r="C102" s="73"/>
      <c r="D102" s="73"/>
      <c r="E102" s="73"/>
      <c r="F102" s="73"/>
      <c r="G102" s="73"/>
      <c r="H102" s="73"/>
      <c r="I102" s="73"/>
      <c r="J102" s="73"/>
      <c r="K102" s="73"/>
      <c r="L102" s="73"/>
      <c r="M102" s="65"/>
      <c r="N102" s="65"/>
      <c r="O102" s="65"/>
      <c r="P102" s="65"/>
      <c r="Q102" s="65"/>
      <c r="R102" s="65"/>
    </row>
    <row r="103" spans="3:18" s="67" customFormat="1" ht="18" customHeight="1" x14ac:dyDescent="0.3">
      <c r="C103" s="73"/>
      <c r="D103" s="73"/>
      <c r="E103" s="73"/>
      <c r="F103" s="73"/>
      <c r="G103" s="73"/>
      <c r="H103" s="73"/>
      <c r="I103" s="73"/>
      <c r="J103" s="73"/>
      <c r="K103" s="73"/>
      <c r="L103" s="73"/>
      <c r="M103" s="65"/>
      <c r="N103" s="65"/>
      <c r="O103" s="65"/>
      <c r="P103" s="65"/>
      <c r="Q103" s="65"/>
      <c r="R103" s="65"/>
    </row>
    <row r="104" spans="3:18" s="67" customFormat="1" ht="18" customHeight="1" x14ac:dyDescent="0.3">
      <c r="C104" s="73"/>
      <c r="D104" s="73"/>
      <c r="E104" s="73"/>
      <c r="F104" s="73"/>
      <c r="G104" s="73"/>
      <c r="H104" s="73"/>
      <c r="I104" s="73"/>
      <c r="J104" s="73"/>
      <c r="K104" s="73"/>
      <c r="L104" s="73"/>
      <c r="M104" s="65"/>
      <c r="N104" s="65"/>
      <c r="O104" s="65"/>
      <c r="P104" s="65"/>
      <c r="Q104" s="65"/>
      <c r="R104" s="65"/>
    </row>
    <row r="105" spans="3:18" s="67" customFormat="1" ht="18" customHeight="1" x14ac:dyDescent="0.3">
      <c r="C105" s="73"/>
      <c r="D105" s="73"/>
      <c r="E105" s="73"/>
      <c r="F105" s="73"/>
      <c r="G105" s="73"/>
      <c r="H105" s="73"/>
      <c r="I105" s="73"/>
      <c r="J105" s="73"/>
      <c r="K105" s="73"/>
      <c r="L105" s="73"/>
      <c r="M105" s="65"/>
      <c r="N105" s="65"/>
      <c r="O105" s="65"/>
      <c r="P105" s="65"/>
      <c r="Q105" s="65"/>
      <c r="R105" s="65"/>
    </row>
    <row r="106" spans="3:18" s="67" customFormat="1" ht="18" customHeight="1" x14ac:dyDescent="0.3">
      <c r="C106" s="73"/>
      <c r="D106" s="73"/>
      <c r="E106" s="73"/>
      <c r="F106" s="73"/>
      <c r="G106" s="73"/>
      <c r="H106" s="73"/>
      <c r="I106" s="73"/>
      <c r="J106" s="73"/>
      <c r="K106" s="73"/>
      <c r="L106" s="73"/>
      <c r="M106" s="65"/>
      <c r="N106" s="65"/>
      <c r="O106" s="65"/>
      <c r="P106" s="65"/>
      <c r="Q106" s="65"/>
      <c r="R106" s="65"/>
    </row>
    <row r="107" spans="3:18" s="67" customFormat="1" ht="18" customHeight="1" x14ac:dyDescent="0.3">
      <c r="C107" s="73"/>
      <c r="D107" s="73"/>
      <c r="E107" s="73"/>
      <c r="F107" s="73"/>
      <c r="G107" s="73"/>
      <c r="H107" s="73"/>
      <c r="I107" s="73"/>
      <c r="J107" s="73"/>
      <c r="K107" s="73"/>
      <c r="L107" s="73"/>
      <c r="M107" s="65"/>
      <c r="N107" s="65"/>
      <c r="O107" s="65"/>
      <c r="P107" s="65"/>
      <c r="Q107" s="65"/>
      <c r="R107" s="65"/>
    </row>
    <row r="108" spans="3:18" s="67" customFormat="1" ht="18" customHeight="1" x14ac:dyDescent="0.3">
      <c r="C108" s="73"/>
      <c r="D108" s="73"/>
      <c r="E108" s="73"/>
      <c r="F108" s="73"/>
      <c r="G108" s="73"/>
      <c r="H108" s="73"/>
      <c r="I108" s="73"/>
      <c r="J108" s="73"/>
      <c r="K108" s="73"/>
      <c r="L108" s="73"/>
      <c r="M108" s="65"/>
      <c r="N108" s="65"/>
      <c r="O108" s="65"/>
      <c r="P108" s="65"/>
      <c r="Q108" s="65"/>
      <c r="R108" s="65"/>
    </row>
    <row r="109" spans="3:18" s="67" customFormat="1" ht="18" customHeight="1" x14ac:dyDescent="0.3">
      <c r="C109" s="73"/>
      <c r="D109" s="73"/>
      <c r="E109" s="73"/>
      <c r="F109" s="73"/>
      <c r="G109" s="73"/>
      <c r="H109" s="73"/>
      <c r="I109" s="73"/>
      <c r="J109" s="73"/>
      <c r="K109" s="73"/>
      <c r="L109" s="73"/>
      <c r="M109" s="65"/>
      <c r="N109" s="65"/>
      <c r="O109" s="65"/>
      <c r="P109" s="65"/>
      <c r="Q109" s="65"/>
      <c r="R109" s="65"/>
    </row>
    <row r="110" spans="3:18" s="67" customFormat="1" ht="18" customHeight="1" x14ac:dyDescent="0.3">
      <c r="C110" s="73"/>
      <c r="D110" s="73"/>
      <c r="E110" s="73"/>
      <c r="F110" s="73"/>
      <c r="G110" s="73"/>
      <c r="H110" s="73"/>
      <c r="I110" s="73"/>
      <c r="J110" s="73"/>
      <c r="K110" s="73"/>
      <c r="L110" s="73"/>
      <c r="M110" s="65"/>
      <c r="N110" s="65"/>
      <c r="O110" s="65"/>
      <c r="P110" s="65"/>
      <c r="Q110" s="65"/>
      <c r="R110" s="65"/>
    </row>
    <row r="111" spans="3:18" s="67" customFormat="1" ht="18" customHeight="1" x14ac:dyDescent="0.3">
      <c r="C111" s="73"/>
      <c r="D111" s="73"/>
      <c r="E111" s="73"/>
      <c r="F111" s="73"/>
      <c r="G111" s="73"/>
      <c r="H111" s="73"/>
      <c r="I111" s="73"/>
      <c r="J111" s="73"/>
      <c r="K111" s="73"/>
      <c r="L111" s="73"/>
      <c r="M111" s="65"/>
      <c r="N111" s="65"/>
      <c r="O111" s="65"/>
      <c r="P111" s="65"/>
      <c r="Q111" s="65"/>
      <c r="R111" s="65"/>
    </row>
    <row r="112" spans="3:18" s="67" customFormat="1" ht="18" customHeight="1" x14ac:dyDescent="0.3">
      <c r="C112" s="73"/>
      <c r="D112" s="73"/>
      <c r="E112" s="73"/>
      <c r="F112" s="73"/>
      <c r="G112" s="73"/>
      <c r="H112" s="73"/>
      <c r="I112" s="73"/>
      <c r="J112" s="73"/>
      <c r="K112" s="73"/>
      <c r="L112" s="73"/>
      <c r="M112" s="65"/>
      <c r="N112" s="65"/>
      <c r="O112" s="65"/>
      <c r="P112" s="65"/>
      <c r="Q112" s="65"/>
      <c r="R112" s="65"/>
    </row>
    <row r="113" spans="3:18" s="67" customFormat="1" ht="18" customHeight="1" x14ac:dyDescent="0.3">
      <c r="C113" s="73"/>
      <c r="D113" s="73"/>
      <c r="E113" s="73"/>
      <c r="F113" s="73"/>
      <c r="G113" s="73"/>
      <c r="H113" s="73"/>
      <c r="I113" s="73"/>
      <c r="J113" s="73"/>
      <c r="K113" s="73"/>
      <c r="L113" s="73"/>
      <c r="M113" s="65"/>
      <c r="N113" s="65"/>
      <c r="O113" s="65"/>
      <c r="P113" s="65"/>
      <c r="Q113" s="65"/>
      <c r="R113" s="65"/>
    </row>
    <row r="114" spans="3:18" s="67" customFormat="1" ht="18" customHeight="1" x14ac:dyDescent="0.3">
      <c r="C114" s="73"/>
      <c r="D114" s="73"/>
      <c r="E114" s="73"/>
      <c r="F114" s="73"/>
      <c r="G114" s="73"/>
      <c r="H114" s="73"/>
      <c r="I114" s="73"/>
      <c r="J114" s="73"/>
      <c r="K114" s="73"/>
      <c r="L114" s="73"/>
      <c r="M114" s="65"/>
      <c r="N114" s="65"/>
      <c r="O114" s="65"/>
      <c r="P114" s="65"/>
      <c r="Q114" s="65"/>
      <c r="R114" s="65"/>
    </row>
    <row r="115" spans="3:18" s="67" customFormat="1" ht="18" customHeight="1" x14ac:dyDescent="0.3">
      <c r="C115" s="73"/>
      <c r="D115" s="73"/>
      <c r="E115" s="73"/>
      <c r="F115" s="73"/>
      <c r="G115" s="73"/>
      <c r="H115" s="73"/>
      <c r="I115" s="73"/>
      <c r="J115" s="73"/>
      <c r="K115" s="73"/>
      <c r="L115" s="73"/>
      <c r="M115" s="65"/>
      <c r="N115" s="65"/>
      <c r="O115" s="65"/>
      <c r="P115" s="65"/>
      <c r="Q115" s="65"/>
      <c r="R115" s="65"/>
    </row>
    <row r="116" spans="3:18" s="67" customFormat="1" ht="18" customHeight="1" x14ac:dyDescent="0.3">
      <c r="C116" s="73"/>
      <c r="D116" s="73"/>
      <c r="E116" s="73"/>
      <c r="F116" s="73"/>
      <c r="G116" s="73"/>
      <c r="H116" s="73"/>
      <c r="I116" s="73"/>
      <c r="J116" s="73"/>
      <c r="K116" s="73"/>
      <c r="L116" s="73"/>
      <c r="M116" s="65"/>
      <c r="N116" s="65"/>
      <c r="O116" s="65"/>
      <c r="P116" s="65"/>
      <c r="Q116" s="65"/>
      <c r="R116" s="65"/>
    </row>
    <row r="117" spans="3:18" s="67" customFormat="1" ht="18" customHeight="1" x14ac:dyDescent="0.3">
      <c r="C117" s="73"/>
      <c r="D117" s="73"/>
      <c r="E117" s="73"/>
      <c r="F117" s="73"/>
      <c r="G117" s="73"/>
      <c r="H117" s="73"/>
      <c r="I117" s="73"/>
      <c r="J117" s="73"/>
      <c r="K117" s="73"/>
      <c r="L117" s="73"/>
      <c r="M117" s="65"/>
      <c r="N117" s="65"/>
      <c r="O117" s="65"/>
      <c r="P117" s="65"/>
      <c r="Q117" s="65"/>
      <c r="R117" s="65"/>
    </row>
    <row r="118" spans="3:18" s="67" customFormat="1" ht="18" customHeight="1" x14ac:dyDescent="0.3">
      <c r="C118" s="73"/>
      <c r="D118" s="73"/>
      <c r="E118" s="73"/>
      <c r="F118" s="73"/>
      <c r="G118" s="73"/>
      <c r="H118" s="73"/>
      <c r="I118" s="73"/>
      <c r="J118" s="73"/>
      <c r="K118" s="73"/>
      <c r="L118" s="73"/>
      <c r="M118" s="65"/>
      <c r="N118" s="65"/>
      <c r="O118" s="65"/>
      <c r="P118" s="65"/>
      <c r="Q118" s="65"/>
      <c r="R118" s="65"/>
    </row>
    <row r="119" spans="3:18" s="67" customFormat="1" ht="18" customHeight="1" x14ac:dyDescent="0.3">
      <c r="C119" s="73"/>
      <c r="D119" s="73"/>
      <c r="E119" s="73"/>
      <c r="F119" s="73"/>
      <c r="G119" s="73"/>
      <c r="H119" s="73"/>
      <c r="I119" s="73"/>
      <c r="J119" s="73"/>
      <c r="K119" s="73"/>
      <c r="L119" s="73"/>
      <c r="M119" s="65"/>
      <c r="N119" s="65"/>
      <c r="O119" s="65"/>
      <c r="P119" s="65"/>
      <c r="Q119" s="65"/>
      <c r="R119" s="65"/>
    </row>
    <row r="120" spans="3:18" s="67" customFormat="1" ht="18" customHeight="1" x14ac:dyDescent="0.3">
      <c r="C120" s="73"/>
      <c r="D120" s="73"/>
      <c r="E120" s="73"/>
      <c r="F120" s="73"/>
      <c r="G120" s="73"/>
      <c r="H120" s="73"/>
      <c r="I120" s="73"/>
      <c r="J120" s="73"/>
      <c r="K120" s="73"/>
      <c r="L120" s="73"/>
      <c r="M120" s="65"/>
      <c r="N120" s="65"/>
      <c r="O120" s="65"/>
      <c r="P120" s="65"/>
      <c r="Q120" s="65"/>
      <c r="R120" s="65"/>
    </row>
    <row r="121" spans="3:18" s="67" customFormat="1" ht="18" customHeight="1" x14ac:dyDescent="0.3">
      <c r="C121" s="73"/>
      <c r="D121" s="73"/>
      <c r="E121" s="73"/>
      <c r="F121" s="73"/>
      <c r="G121" s="73"/>
      <c r="H121" s="73"/>
      <c r="I121" s="73"/>
      <c r="J121" s="73"/>
      <c r="K121" s="73"/>
      <c r="L121" s="73"/>
      <c r="M121" s="65"/>
      <c r="N121" s="65"/>
      <c r="O121" s="65"/>
      <c r="P121" s="65"/>
      <c r="Q121" s="65"/>
      <c r="R121" s="65"/>
    </row>
    <row r="122" spans="3:18" s="67" customFormat="1" ht="18" customHeight="1" x14ac:dyDescent="0.3">
      <c r="C122" s="73"/>
      <c r="D122" s="73"/>
      <c r="E122" s="73"/>
      <c r="F122" s="73"/>
      <c r="G122" s="73"/>
      <c r="H122" s="73"/>
      <c r="I122" s="73"/>
      <c r="J122" s="73"/>
      <c r="K122" s="73"/>
      <c r="L122" s="73"/>
      <c r="M122" s="65"/>
      <c r="N122" s="65"/>
      <c r="O122" s="65"/>
      <c r="P122" s="65"/>
      <c r="Q122" s="65"/>
      <c r="R122" s="65"/>
    </row>
    <row r="123" spans="3:18" s="67" customFormat="1" ht="18" customHeight="1" x14ac:dyDescent="0.3">
      <c r="C123" s="73"/>
      <c r="D123" s="73"/>
      <c r="E123" s="73"/>
      <c r="F123" s="73"/>
      <c r="G123" s="73"/>
      <c r="H123" s="73"/>
      <c r="I123" s="73"/>
      <c r="J123" s="73"/>
      <c r="K123" s="73"/>
      <c r="L123" s="73"/>
      <c r="M123" s="65"/>
      <c r="N123" s="65"/>
      <c r="O123" s="65"/>
      <c r="P123" s="65"/>
      <c r="Q123" s="65"/>
      <c r="R123" s="65"/>
    </row>
    <row r="124" spans="3:18" s="67" customFormat="1" ht="18" customHeight="1" x14ac:dyDescent="0.3">
      <c r="C124" s="73"/>
      <c r="D124" s="73"/>
      <c r="E124" s="73"/>
      <c r="F124" s="73"/>
      <c r="G124" s="73"/>
      <c r="H124" s="73"/>
      <c r="I124" s="73"/>
      <c r="J124" s="73"/>
      <c r="K124" s="73"/>
      <c r="L124" s="73"/>
      <c r="M124" s="65"/>
      <c r="N124" s="65"/>
      <c r="O124" s="65"/>
      <c r="P124" s="65"/>
      <c r="Q124" s="65"/>
      <c r="R124" s="65"/>
    </row>
    <row r="125" spans="3:18" s="67" customFormat="1" ht="18" customHeight="1" x14ac:dyDescent="0.3">
      <c r="C125" s="73"/>
      <c r="D125" s="73"/>
      <c r="E125" s="73"/>
      <c r="F125" s="73"/>
      <c r="G125" s="73"/>
      <c r="H125" s="73"/>
      <c r="I125" s="73"/>
      <c r="J125" s="73"/>
      <c r="K125" s="73"/>
      <c r="L125" s="73"/>
      <c r="M125" s="65"/>
      <c r="N125" s="65"/>
      <c r="O125" s="65"/>
      <c r="P125" s="65"/>
      <c r="Q125" s="65"/>
      <c r="R125" s="65"/>
    </row>
    <row r="126" spans="3:18" s="67" customFormat="1" ht="18" customHeight="1" x14ac:dyDescent="0.3">
      <c r="C126" s="73"/>
      <c r="D126" s="73"/>
      <c r="E126" s="73"/>
      <c r="F126" s="73"/>
      <c r="G126" s="73"/>
      <c r="H126" s="73"/>
      <c r="I126" s="73"/>
      <c r="J126" s="73"/>
      <c r="K126" s="73"/>
      <c r="L126" s="73"/>
      <c r="M126" s="65"/>
      <c r="N126" s="65"/>
      <c r="O126" s="65"/>
      <c r="P126" s="65"/>
      <c r="Q126" s="65"/>
      <c r="R126" s="65"/>
    </row>
    <row r="127" spans="3:18" s="67" customFormat="1" ht="18" customHeight="1" x14ac:dyDescent="0.3">
      <c r="C127" s="73"/>
      <c r="D127" s="73"/>
      <c r="E127" s="73"/>
      <c r="F127" s="73"/>
      <c r="G127" s="73"/>
      <c r="H127" s="73"/>
      <c r="I127" s="73"/>
      <c r="J127" s="73"/>
      <c r="K127" s="73"/>
      <c r="L127" s="73"/>
      <c r="M127" s="65"/>
      <c r="N127" s="65"/>
      <c r="O127" s="65"/>
      <c r="P127" s="65"/>
      <c r="Q127" s="65"/>
      <c r="R127" s="65"/>
    </row>
    <row r="128" spans="3:18" s="67" customFormat="1" ht="18" customHeight="1" x14ac:dyDescent="0.3">
      <c r="C128" s="73"/>
      <c r="D128" s="73"/>
      <c r="E128" s="73"/>
      <c r="F128" s="73"/>
      <c r="G128" s="73"/>
      <c r="H128" s="73"/>
      <c r="I128" s="73"/>
      <c r="J128" s="73"/>
      <c r="K128" s="73"/>
      <c r="L128" s="73"/>
      <c r="M128" s="65"/>
      <c r="N128" s="65"/>
      <c r="O128" s="65"/>
      <c r="P128" s="65"/>
      <c r="Q128" s="65"/>
      <c r="R128" s="65"/>
    </row>
    <row r="129" spans="3:18" s="67" customFormat="1" ht="18" customHeight="1" x14ac:dyDescent="0.3">
      <c r="C129" s="73"/>
      <c r="D129" s="73"/>
      <c r="E129" s="73"/>
      <c r="F129" s="73"/>
      <c r="G129" s="73"/>
      <c r="H129" s="73"/>
      <c r="I129" s="73"/>
      <c r="J129" s="73"/>
      <c r="K129" s="73"/>
      <c r="L129" s="73"/>
      <c r="M129" s="65"/>
      <c r="N129" s="65"/>
      <c r="O129" s="65"/>
      <c r="P129" s="65"/>
      <c r="Q129" s="65"/>
      <c r="R129" s="65"/>
    </row>
    <row r="130" spans="3:18" s="67" customFormat="1" ht="18" customHeight="1" x14ac:dyDescent="0.3">
      <c r="C130" s="73"/>
      <c r="D130" s="73"/>
      <c r="E130" s="73"/>
      <c r="F130" s="73"/>
      <c r="G130" s="73"/>
      <c r="H130" s="73"/>
      <c r="I130" s="73"/>
      <c r="J130" s="73"/>
      <c r="K130" s="73"/>
      <c r="L130" s="73"/>
      <c r="M130" s="65"/>
      <c r="N130" s="65"/>
      <c r="O130" s="65"/>
      <c r="P130" s="65"/>
      <c r="Q130" s="65"/>
      <c r="R130" s="65"/>
    </row>
    <row r="131" spans="3:18" s="67" customFormat="1" ht="18" customHeight="1" x14ac:dyDescent="0.3">
      <c r="C131" s="73"/>
      <c r="D131" s="73"/>
      <c r="E131" s="73"/>
      <c r="F131" s="73"/>
      <c r="G131" s="73"/>
      <c r="H131" s="73"/>
      <c r="I131" s="73"/>
      <c r="J131" s="73"/>
      <c r="K131" s="73"/>
      <c r="L131" s="73"/>
      <c r="M131" s="65"/>
      <c r="N131" s="65"/>
      <c r="O131" s="65"/>
      <c r="P131" s="65"/>
      <c r="Q131" s="65"/>
      <c r="R131" s="65"/>
    </row>
    <row r="132" spans="3:18" s="67" customFormat="1" ht="18" customHeight="1" x14ac:dyDescent="0.3">
      <c r="C132" s="73"/>
      <c r="D132" s="73"/>
      <c r="E132" s="73"/>
      <c r="F132" s="73"/>
      <c r="G132" s="73"/>
      <c r="H132" s="73"/>
      <c r="I132" s="73"/>
      <c r="J132" s="73"/>
      <c r="K132" s="73"/>
      <c r="L132" s="73"/>
      <c r="M132" s="65"/>
      <c r="N132" s="65"/>
      <c r="O132" s="65"/>
      <c r="P132" s="65"/>
      <c r="Q132" s="65"/>
      <c r="R132" s="65"/>
    </row>
    <row r="133" spans="3:18" s="67" customFormat="1" ht="18" customHeight="1" x14ac:dyDescent="0.3">
      <c r="C133" s="73"/>
      <c r="D133" s="73"/>
      <c r="E133" s="73"/>
      <c r="F133" s="73"/>
      <c r="G133" s="73"/>
      <c r="H133" s="73"/>
      <c r="I133" s="73"/>
      <c r="J133" s="73"/>
      <c r="K133" s="73"/>
      <c r="L133" s="73"/>
      <c r="M133" s="65"/>
      <c r="N133" s="65"/>
      <c r="O133" s="65"/>
      <c r="P133" s="65"/>
      <c r="Q133" s="65"/>
      <c r="R133" s="65"/>
    </row>
    <row r="134" spans="3:18" s="67" customFormat="1" ht="18" customHeight="1" x14ac:dyDescent="0.3">
      <c r="C134" s="73"/>
      <c r="D134" s="73"/>
      <c r="E134" s="73"/>
      <c r="F134" s="73"/>
      <c r="G134" s="73"/>
      <c r="H134" s="73"/>
      <c r="I134" s="73"/>
      <c r="J134" s="73"/>
      <c r="K134" s="73"/>
      <c r="L134" s="73"/>
      <c r="M134" s="65"/>
      <c r="N134" s="65"/>
      <c r="O134" s="65"/>
      <c r="P134" s="65"/>
      <c r="Q134" s="65"/>
      <c r="R134" s="65"/>
    </row>
    <row r="135" spans="3:18" s="67" customFormat="1" ht="18" customHeight="1" x14ac:dyDescent="0.3">
      <c r="C135" s="73"/>
      <c r="D135" s="73"/>
      <c r="E135" s="73"/>
      <c r="F135" s="73"/>
      <c r="G135" s="73"/>
      <c r="H135" s="73"/>
      <c r="I135" s="73"/>
      <c r="J135" s="73"/>
      <c r="K135" s="73"/>
      <c r="L135" s="73"/>
      <c r="M135" s="65"/>
      <c r="N135" s="65"/>
      <c r="O135" s="65"/>
      <c r="P135" s="65"/>
      <c r="Q135" s="65"/>
      <c r="R135" s="65"/>
    </row>
    <row r="136" spans="3:18" s="67" customFormat="1" ht="18" customHeight="1" x14ac:dyDescent="0.3">
      <c r="C136" s="73"/>
      <c r="D136" s="73"/>
      <c r="E136" s="73"/>
      <c r="F136" s="73"/>
      <c r="G136" s="73"/>
      <c r="H136" s="73"/>
      <c r="I136" s="73"/>
      <c r="J136" s="73"/>
      <c r="K136" s="73"/>
      <c r="L136" s="73"/>
      <c r="M136" s="65"/>
      <c r="N136" s="65"/>
      <c r="O136" s="65"/>
      <c r="P136" s="65"/>
      <c r="Q136" s="65"/>
      <c r="R136" s="65"/>
    </row>
    <row r="137" spans="3:18" s="67" customFormat="1" ht="18" customHeight="1" x14ac:dyDescent="0.3">
      <c r="C137" s="73"/>
      <c r="D137" s="73"/>
      <c r="E137" s="73"/>
      <c r="F137" s="73"/>
      <c r="G137" s="73"/>
      <c r="H137" s="73"/>
      <c r="I137" s="73"/>
      <c r="J137" s="73"/>
      <c r="K137" s="73"/>
      <c r="L137" s="73"/>
      <c r="M137" s="65"/>
      <c r="N137" s="65"/>
      <c r="O137" s="65"/>
      <c r="P137" s="65"/>
      <c r="Q137" s="65"/>
      <c r="R137" s="65"/>
    </row>
    <row r="138" spans="3:18" s="67" customFormat="1" ht="18" customHeight="1" x14ac:dyDescent="0.3">
      <c r="C138" s="73"/>
      <c r="D138" s="73"/>
      <c r="E138" s="73"/>
      <c r="F138" s="73"/>
      <c r="G138" s="73"/>
      <c r="H138" s="73"/>
      <c r="I138" s="73"/>
      <c r="J138" s="73"/>
      <c r="K138" s="73"/>
      <c r="L138" s="73"/>
      <c r="M138" s="65"/>
      <c r="N138" s="65"/>
      <c r="O138" s="65"/>
      <c r="P138" s="65"/>
      <c r="Q138" s="65"/>
      <c r="R138" s="65"/>
    </row>
    <row r="139" spans="3:18" s="67" customFormat="1" ht="18" customHeight="1" x14ac:dyDescent="0.3">
      <c r="C139" s="73"/>
      <c r="D139" s="73"/>
      <c r="E139" s="73"/>
      <c r="F139" s="73"/>
      <c r="G139" s="73"/>
      <c r="H139" s="73"/>
      <c r="I139" s="73"/>
      <c r="J139" s="73"/>
      <c r="K139" s="73"/>
      <c r="L139" s="73"/>
      <c r="M139" s="65"/>
      <c r="N139" s="65"/>
      <c r="O139" s="65"/>
      <c r="P139" s="65"/>
      <c r="Q139" s="65"/>
      <c r="R139" s="65"/>
    </row>
    <row r="140" spans="3:18" s="67" customFormat="1" ht="18" customHeight="1" x14ac:dyDescent="0.3">
      <c r="C140" s="73"/>
      <c r="D140" s="73"/>
      <c r="E140" s="73"/>
      <c r="F140" s="73"/>
      <c r="G140" s="73"/>
      <c r="H140" s="73"/>
      <c r="I140" s="73"/>
      <c r="J140" s="73"/>
      <c r="K140" s="73"/>
      <c r="L140" s="73"/>
      <c r="M140" s="65"/>
      <c r="N140" s="65"/>
      <c r="O140" s="65"/>
      <c r="P140" s="65"/>
      <c r="Q140" s="65"/>
      <c r="R140" s="65"/>
    </row>
    <row r="141" spans="3:18" s="67" customFormat="1" ht="18" customHeight="1" x14ac:dyDescent="0.3">
      <c r="C141" s="73"/>
      <c r="D141" s="73"/>
      <c r="E141" s="73"/>
      <c r="F141" s="73"/>
      <c r="G141" s="73"/>
      <c r="H141" s="73"/>
      <c r="I141" s="73"/>
      <c r="J141" s="73"/>
      <c r="K141" s="73"/>
      <c r="L141" s="73"/>
      <c r="M141" s="65"/>
      <c r="N141" s="65"/>
      <c r="O141" s="65"/>
      <c r="P141" s="65"/>
      <c r="Q141" s="65"/>
      <c r="R141" s="65"/>
    </row>
    <row r="142" spans="3:18" s="67" customFormat="1" ht="18" customHeight="1" x14ac:dyDescent="0.3">
      <c r="C142" s="73"/>
      <c r="D142" s="73"/>
      <c r="E142" s="73"/>
      <c r="F142" s="73"/>
      <c r="G142" s="73"/>
      <c r="H142" s="73"/>
      <c r="I142" s="73"/>
      <c r="J142" s="73"/>
      <c r="K142" s="73"/>
      <c r="L142" s="73"/>
      <c r="M142" s="65"/>
      <c r="N142" s="65"/>
      <c r="O142" s="65"/>
      <c r="P142" s="65"/>
      <c r="Q142" s="65"/>
      <c r="R142" s="65"/>
    </row>
    <row r="143" spans="3:18" s="67" customFormat="1" ht="18" customHeight="1" x14ac:dyDescent="0.3">
      <c r="C143" s="73"/>
      <c r="D143" s="73"/>
      <c r="E143" s="73"/>
      <c r="F143" s="73"/>
      <c r="G143" s="73"/>
      <c r="H143" s="73"/>
      <c r="I143" s="73"/>
      <c r="J143" s="73"/>
      <c r="K143" s="73"/>
      <c r="L143" s="73"/>
      <c r="M143" s="65"/>
      <c r="N143" s="65"/>
      <c r="O143" s="65"/>
      <c r="P143" s="65"/>
      <c r="Q143" s="65"/>
      <c r="R143" s="65"/>
    </row>
    <row r="144" spans="3:18" s="67" customFormat="1" ht="18" customHeight="1" x14ac:dyDescent="0.3">
      <c r="C144" s="73"/>
      <c r="D144" s="73"/>
      <c r="E144" s="73"/>
      <c r="F144" s="73"/>
      <c r="G144" s="73"/>
      <c r="H144" s="73"/>
      <c r="I144" s="73"/>
      <c r="J144" s="73"/>
      <c r="K144" s="73"/>
      <c r="L144" s="73"/>
      <c r="M144" s="65"/>
      <c r="N144" s="65"/>
      <c r="O144" s="65"/>
      <c r="P144" s="65"/>
      <c r="Q144" s="65"/>
      <c r="R144" s="65"/>
    </row>
    <row r="145" spans="3:18" s="67" customFormat="1" ht="18" customHeight="1" x14ac:dyDescent="0.3">
      <c r="C145" s="73"/>
      <c r="D145" s="73"/>
      <c r="E145" s="73"/>
      <c r="F145" s="73"/>
      <c r="G145" s="73"/>
      <c r="H145" s="73"/>
      <c r="I145" s="73"/>
      <c r="J145" s="73"/>
      <c r="K145" s="73"/>
      <c r="L145" s="73"/>
      <c r="M145" s="65"/>
      <c r="N145" s="65"/>
      <c r="O145" s="65"/>
      <c r="P145" s="65"/>
      <c r="Q145" s="65"/>
      <c r="R145" s="65"/>
    </row>
    <row r="146" spans="3:18" s="67" customFormat="1" ht="18" customHeight="1" x14ac:dyDescent="0.3">
      <c r="C146" s="73"/>
      <c r="D146" s="73"/>
      <c r="E146" s="73"/>
      <c r="F146" s="73"/>
      <c r="G146" s="73"/>
      <c r="H146" s="73"/>
      <c r="I146" s="73"/>
      <c r="J146" s="73"/>
      <c r="K146" s="73"/>
      <c r="L146" s="73"/>
      <c r="M146" s="65"/>
      <c r="N146" s="65"/>
      <c r="O146" s="65"/>
      <c r="P146" s="65"/>
      <c r="Q146" s="65"/>
      <c r="R146" s="65"/>
    </row>
    <row r="147" spans="3:18" s="67" customFormat="1" ht="18" customHeight="1" x14ac:dyDescent="0.3">
      <c r="C147" s="73"/>
      <c r="D147" s="73"/>
      <c r="E147" s="73"/>
      <c r="F147" s="73"/>
      <c r="G147" s="73"/>
      <c r="H147" s="73"/>
      <c r="I147" s="73"/>
      <c r="J147" s="73"/>
      <c r="K147" s="73"/>
      <c r="L147" s="73"/>
      <c r="M147" s="65"/>
      <c r="N147" s="65"/>
      <c r="O147" s="65"/>
      <c r="P147" s="65"/>
      <c r="Q147" s="65"/>
      <c r="R147" s="65"/>
    </row>
    <row r="148" spans="3:18" s="67" customFormat="1" ht="18" customHeight="1" x14ac:dyDescent="0.3">
      <c r="C148" s="73"/>
      <c r="D148" s="73"/>
      <c r="E148" s="73"/>
      <c r="F148" s="73"/>
      <c r="G148" s="73"/>
      <c r="H148" s="73"/>
      <c r="I148" s="73"/>
      <c r="J148" s="73"/>
      <c r="K148" s="73"/>
      <c r="L148" s="73"/>
      <c r="M148" s="65"/>
      <c r="N148" s="65"/>
      <c r="O148" s="65"/>
      <c r="P148" s="65"/>
      <c r="Q148" s="65"/>
      <c r="R148" s="65"/>
    </row>
    <row r="149" spans="3:18" s="67" customFormat="1" ht="18" customHeight="1" x14ac:dyDescent="0.3">
      <c r="C149" s="73"/>
      <c r="D149" s="73"/>
      <c r="E149" s="73"/>
      <c r="F149" s="73"/>
      <c r="G149" s="73"/>
      <c r="H149" s="73"/>
      <c r="I149" s="73"/>
      <c r="J149" s="73"/>
      <c r="K149" s="73"/>
      <c r="L149" s="73"/>
      <c r="M149" s="65"/>
      <c r="N149" s="65"/>
      <c r="O149" s="65"/>
      <c r="P149" s="65"/>
      <c r="Q149" s="65"/>
      <c r="R149" s="65"/>
    </row>
    <row r="150" spans="3:18" s="67" customFormat="1" ht="18" customHeight="1" x14ac:dyDescent="0.3">
      <c r="C150" s="73"/>
      <c r="D150" s="73"/>
      <c r="E150" s="73"/>
      <c r="F150" s="73"/>
      <c r="G150" s="73"/>
      <c r="H150" s="73"/>
      <c r="I150" s="73"/>
      <c r="J150" s="73"/>
      <c r="K150" s="73"/>
      <c r="L150" s="73"/>
      <c r="M150" s="65"/>
      <c r="N150" s="65"/>
      <c r="O150" s="65"/>
      <c r="P150" s="65"/>
      <c r="Q150" s="65"/>
      <c r="R150" s="65"/>
    </row>
    <row r="151" spans="3:18" s="67" customFormat="1" ht="18" customHeight="1" x14ac:dyDescent="0.3">
      <c r="C151" s="73"/>
      <c r="D151" s="73"/>
      <c r="E151" s="73"/>
      <c r="F151" s="73"/>
      <c r="G151" s="73"/>
      <c r="H151" s="73"/>
      <c r="I151" s="73"/>
      <c r="J151" s="73"/>
      <c r="K151" s="73"/>
      <c r="L151" s="73"/>
      <c r="M151" s="65"/>
      <c r="N151" s="65"/>
      <c r="O151" s="65"/>
      <c r="P151" s="65"/>
      <c r="Q151" s="65"/>
      <c r="R151" s="65"/>
    </row>
    <row r="152" spans="3:18" s="67" customFormat="1" ht="18" customHeight="1" x14ac:dyDescent="0.3">
      <c r="C152" s="73"/>
      <c r="D152" s="73"/>
      <c r="E152" s="73"/>
      <c r="F152" s="73"/>
      <c r="G152" s="73"/>
      <c r="H152" s="73"/>
      <c r="I152" s="73"/>
      <c r="J152" s="73"/>
      <c r="K152" s="73"/>
      <c r="L152" s="73"/>
      <c r="M152" s="65"/>
      <c r="N152" s="65"/>
      <c r="O152" s="65"/>
      <c r="P152" s="65"/>
      <c r="Q152" s="65"/>
      <c r="R152" s="65"/>
    </row>
    <row r="153" spans="3:18" s="67" customFormat="1" ht="18" customHeight="1" x14ac:dyDescent="0.3">
      <c r="C153" s="73"/>
      <c r="D153" s="73"/>
      <c r="E153" s="73"/>
      <c r="F153" s="73"/>
      <c r="G153" s="73"/>
      <c r="H153" s="73"/>
      <c r="I153" s="73"/>
      <c r="J153" s="73"/>
      <c r="K153" s="73"/>
      <c r="L153" s="73"/>
      <c r="M153" s="65"/>
      <c r="N153" s="65"/>
      <c r="O153" s="65"/>
      <c r="P153" s="65"/>
      <c r="Q153" s="65"/>
      <c r="R153" s="65"/>
    </row>
    <row r="154" spans="3:18" s="67" customFormat="1" ht="18" customHeight="1" x14ac:dyDescent="0.3">
      <c r="C154" s="73"/>
      <c r="D154" s="73"/>
      <c r="E154" s="73"/>
      <c r="F154" s="73"/>
      <c r="G154" s="73"/>
      <c r="H154" s="73"/>
      <c r="I154" s="73"/>
      <c r="J154" s="73"/>
      <c r="K154" s="73"/>
      <c r="L154" s="73"/>
      <c r="M154" s="65"/>
      <c r="N154" s="65"/>
      <c r="O154" s="65"/>
      <c r="P154" s="65"/>
      <c r="Q154" s="65"/>
      <c r="R154" s="65"/>
    </row>
    <row r="155" spans="3:18" s="67" customFormat="1" ht="18" customHeight="1" x14ac:dyDescent="0.3">
      <c r="C155" s="73"/>
      <c r="D155" s="73"/>
      <c r="E155" s="73"/>
      <c r="F155" s="73"/>
      <c r="G155" s="73"/>
      <c r="H155" s="73"/>
      <c r="I155" s="73"/>
      <c r="J155" s="73"/>
      <c r="K155" s="73"/>
      <c r="L155" s="73"/>
      <c r="M155" s="65"/>
      <c r="N155" s="65"/>
      <c r="O155" s="65"/>
      <c r="P155" s="65"/>
      <c r="Q155" s="65"/>
      <c r="R155" s="65"/>
    </row>
    <row r="156" spans="3:18" s="67" customFormat="1" ht="18" customHeight="1" x14ac:dyDescent="0.3">
      <c r="C156" s="73"/>
      <c r="D156" s="73"/>
      <c r="E156" s="73"/>
      <c r="F156" s="73"/>
      <c r="G156" s="73"/>
      <c r="H156" s="73"/>
      <c r="I156" s="73"/>
      <c r="J156" s="73"/>
      <c r="K156" s="73"/>
      <c r="L156" s="73"/>
      <c r="M156" s="65"/>
      <c r="N156" s="65"/>
      <c r="O156" s="65"/>
      <c r="P156" s="65"/>
      <c r="Q156" s="65"/>
      <c r="R156" s="65"/>
    </row>
    <row r="157" spans="3:18" s="67" customFormat="1" ht="18" customHeight="1" x14ac:dyDescent="0.3">
      <c r="C157" s="73"/>
      <c r="D157" s="73"/>
      <c r="E157" s="73"/>
      <c r="F157" s="73"/>
      <c r="G157" s="73"/>
      <c r="H157" s="73"/>
      <c r="I157" s="73"/>
      <c r="J157" s="73"/>
      <c r="K157" s="73"/>
      <c r="L157" s="73"/>
      <c r="M157" s="65"/>
      <c r="N157" s="65"/>
      <c r="O157" s="65"/>
      <c r="P157" s="65"/>
      <c r="Q157" s="65"/>
      <c r="R157" s="65"/>
    </row>
    <row r="158" spans="3:18" s="67" customFormat="1" ht="18" customHeight="1" x14ac:dyDescent="0.3">
      <c r="C158" s="73"/>
      <c r="D158" s="73"/>
      <c r="E158" s="73"/>
      <c r="F158" s="73"/>
      <c r="G158" s="73"/>
      <c r="H158" s="73"/>
      <c r="I158" s="73"/>
      <c r="J158" s="73"/>
      <c r="K158" s="73"/>
      <c r="L158" s="73"/>
      <c r="M158" s="65"/>
      <c r="N158" s="65"/>
      <c r="O158" s="65"/>
      <c r="P158" s="65"/>
      <c r="Q158" s="65"/>
      <c r="R158" s="65"/>
    </row>
    <row r="159" spans="3:18" s="67" customFormat="1" ht="18" customHeight="1" x14ac:dyDescent="0.3">
      <c r="C159" s="73"/>
      <c r="D159" s="73"/>
      <c r="E159" s="73"/>
      <c r="F159" s="73"/>
      <c r="G159" s="73"/>
      <c r="H159" s="73"/>
      <c r="I159" s="73"/>
      <c r="J159" s="73"/>
      <c r="K159" s="73"/>
      <c r="L159" s="73"/>
      <c r="M159" s="65"/>
      <c r="N159" s="65"/>
      <c r="O159" s="65"/>
      <c r="P159" s="65"/>
      <c r="Q159" s="65"/>
      <c r="R159" s="65"/>
    </row>
    <row r="160" spans="3:18" s="67" customFormat="1" ht="18" customHeight="1" x14ac:dyDescent="0.3">
      <c r="C160" s="73"/>
      <c r="D160" s="73"/>
      <c r="E160" s="73"/>
      <c r="F160" s="73"/>
      <c r="G160" s="73"/>
      <c r="H160" s="73"/>
      <c r="I160" s="73"/>
      <c r="J160" s="73"/>
      <c r="K160" s="73"/>
      <c r="L160" s="73"/>
      <c r="M160" s="65"/>
      <c r="N160" s="65"/>
      <c r="O160" s="65"/>
      <c r="P160" s="65"/>
      <c r="Q160" s="65"/>
      <c r="R160" s="65"/>
    </row>
    <row r="161" spans="3:18" s="67" customFormat="1" ht="18" customHeight="1" x14ac:dyDescent="0.3">
      <c r="C161" s="73"/>
      <c r="D161" s="73"/>
      <c r="E161" s="73"/>
      <c r="F161" s="73"/>
      <c r="G161" s="73"/>
      <c r="H161" s="73"/>
      <c r="I161" s="73"/>
      <c r="J161" s="73"/>
      <c r="K161" s="73"/>
      <c r="L161" s="73"/>
      <c r="M161" s="65"/>
      <c r="N161" s="65"/>
      <c r="O161" s="65"/>
      <c r="P161" s="65"/>
      <c r="Q161" s="65"/>
      <c r="R161" s="65"/>
    </row>
    <row r="162" spans="3:18" s="67" customFormat="1" ht="18" customHeight="1" x14ac:dyDescent="0.3">
      <c r="C162" s="73"/>
      <c r="D162" s="73"/>
      <c r="E162" s="73"/>
      <c r="F162" s="73"/>
      <c r="G162" s="73"/>
      <c r="H162" s="73"/>
      <c r="I162" s="73"/>
      <c r="J162" s="73"/>
      <c r="K162" s="73"/>
      <c r="L162" s="73"/>
      <c r="M162" s="65"/>
      <c r="N162" s="65"/>
      <c r="O162" s="65"/>
      <c r="P162" s="65"/>
      <c r="Q162" s="65"/>
      <c r="R162" s="65"/>
    </row>
    <row r="163" spans="3:18" s="67" customFormat="1" ht="18" customHeight="1" x14ac:dyDescent="0.3">
      <c r="C163" s="73"/>
      <c r="D163" s="73"/>
      <c r="E163" s="73"/>
      <c r="F163" s="73"/>
      <c r="G163" s="73"/>
      <c r="H163" s="73"/>
      <c r="I163" s="73"/>
      <c r="J163" s="73"/>
      <c r="K163" s="73"/>
      <c r="L163" s="73"/>
      <c r="M163" s="65"/>
      <c r="N163" s="65"/>
      <c r="O163" s="65"/>
      <c r="P163" s="65"/>
      <c r="Q163" s="65"/>
      <c r="R163" s="65"/>
    </row>
    <row r="164" spans="3:18" s="67" customFormat="1" ht="18" customHeight="1" x14ac:dyDescent="0.3">
      <c r="C164" s="73"/>
      <c r="D164" s="73"/>
      <c r="E164" s="73"/>
      <c r="F164" s="73"/>
      <c r="G164" s="73"/>
      <c r="H164" s="73"/>
      <c r="I164" s="73"/>
      <c r="J164" s="73"/>
      <c r="K164" s="73"/>
      <c r="L164" s="73"/>
      <c r="M164" s="65"/>
      <c r="N164" s="65"/>
      <c r="O164" s="65"/>
      <c r="P164" s="65"/>
      <c r="Q164" s="65"/>
      <c r="R164" s="65"/>
    </row>
    <row r="165" spans="3:18" s="67" customFormat="1" ht="18" customHeight="1" x14ac:dyDescent="0.3">
      <c r="C165" s="73"/>
      <c r="D165" s="73"/>
      <c r="E165" s="73"/>
      <c r="F165" s="73"/>
      <c r="G165" s="73"/>
      <c r="H165" s="73"/>
      <c r="I165" s="73"/>
      <c r="J165" s="73"/>
      <c r="K165" s="73"/>
      <c r="L165" s="73"/>
      <c r="M165" s="65"/>
      <c r="N165" s="65"/>
      <c r="O165" s="65"/>
      <c r="P165" s="65"/>
      <c r="Q165" s="65"/>
      <c r="R165" s="65"/>
    </row>
    <row r="166" spans="3:18" s="67" customFormat="1" ht="18" customHeight="1" x14ac:dyDescent="0.3">
      <c r="C166" s="73"/>
      <c r="D166" s="73"/>
      <c r="E166" s="73"/>
      <c r="F166" s="73"/>
      <c r="G166" s="73"/>
      <c r="H166" s="73"/>
      <c r="I166" s="73"/>
      <c r="J166" s="73"/>
      <c r="K166" s="73"/>
      <c r="L166" s="73"/>
      <c r="M166" s="65"/>
      <c r="N166" s="65"/>
      <c r="O166" s="65"/>
      <c r="P166" s="65"/>
      <c r="Q166" s="65"/>
      <c r="R166" s="65"/>
    </row>
    <row r="167" spans="3:18" s="67" customFormat="1" ht="18" customHeight="1" x14ac:dyDescent="0.3">
      <c r="C167" s="73"/>
      <c r="D167" s="73"/>
      <c r="E167" s="73"/>
      <c r="F167" s="73"/>
      <c r="G167" s="73"/>
      <c r="H167" s="73"/>
      <c r="I167" s="73"/>
      <c r="J167" s="73"/>
      <c r="K167" s="73"/>
      <c r="L167" s="73"/>
      <c r="M167" s="65"/>
      <c r="N167" s="65"/>
      <c r="O167" s="65"/>
      <c r="P167" s="65"/>
      <c r="Q167" s="65"/>
      <c r="R167" s="65"/>
    </row>
    <row r="168" spans="3:18" s="67" customFormat="1" ht="18" customHeight="1" x14ac:dyDescent="0.3">
      <c r="C168" s="73"/>
      <c r="D168" s="73"/>
      <c r="E168" s="73"/>
      <c r="F168" s="73"/>
      <c r="G168" s="73"/>
      <c r="H168" s="73"/>
      <c r="I168" s="73"/>
      <c r="J168" s="73"/>
      <c r="K168" s="73"/>
      <c r="L168" s="73"/>
      <c r="M168" s="65"/>
      <c r="N168" s="65"/>
      <c r="O168" s="65"/>
      <c r="P168" s="65"/>
      <c r="Q168" s="65"/>
      <c r="R168" s="65"/>
    </row>
    <row r="169" spans="3:18" s="67" customFormat="1" ht="18" customHeight="1" x14ac:dyDescent="0.3">
      <c r="C169" s="73"/>
      <c r="D169" s="73"/>
      <c r="E169" s="73"/>
      <c r="F169" s="73"/>
      <c r="G169" s="73"/>
      <c r="H169" s="73"/>
      <c r="I169" s="73"/>
      <c r="J169" s="73"/>
      <c r="K169" s="73"/>
      <c r="L169" s="73"/>
      <c r="M169" s="65"/>
      <c r="N169" s="65"/>
      <c r="O169" s="65"/>
      <c r="P169" s="65"/>
      <c r="Q169" s="65"/>
      <c r="R169" s="65"/>
    </row>
    <row r="170" spans="3:18" s="67" customFormat="1" ht="18" customHeight="1" x14ac:dyDescent="0.3">
      <c r="C170" s="73"/>
      <c r="D170" s="73"/>
      <c r="E170" s="73"/>
      <c r="F170" s="73"/>
      <c r="G170" s="73"/>
      <c r="H170" s="73"/>
      <c r="I170" s="73"/>
      <c r="J170" s="73"/>
      <c r="K170" s="73"/>
      <c r="L170" s="73"/>
      <c r="M170" s="65"/>
      <c r="N170" s="65"/>
      <c r="O170" s="65"/>
      <c r="P170" s="65"/>
      <c r="Q170" s="65"/>
      <c r="R170" s="65"/>
    </row>
    <row r="171" spans="3:18" s="67" customFormat="1" ht="18" customHeight="1" x14ac:dyDescent="0.3">
      <c r="C171" s="73"/>
      <c r="D171" s="73"/>
      <c r="E171" s="73"/>
      <c r="F171" s="73"/>
      <c r="G171" s="73"/>
      <c r="H171" s="73"/>
      <c r="I171" s="73"/>
      <c r="J171" s="73"/>
      <c r="K171" s="73"/>
      <c r="L171" s="73"/>
      <c r="M171" s="65"/>
      <c r="N171" s="65"/>
      <c r="O171" s="65"/>
      <c r="P171" s="65"/>
      <c r="Q171" s="65"/>
      <c r="R171" s="65"/>
    </row>
    <row r="172" spans="3:18" s="67" customFormat="1" ht="18" customHeight="1" x14ac:dyDescent="0.3">
      <c r="C172" s="73"/>
      <c r="D172" s="73"/>
      <c r="E172" s="73"/>
      <c r="F172" s="73"/>
      <c r="G172" s="73"/>
      <c r="H172" s="73"/>
      <c r="I172" s="73"/>
      <c r="J172" s="73"/>
      <c r="K172" s="73"/>
      <c r="L172" s="73"/>
      <c r="M172" s="65"/>
      <c r="N172" s="65"/>
      <c r="O172" s="65"/>
      <c r="P172" s="65"/>
      <c r="Q172" s="65"/>
      <c r="R172" s="65"/>
    </row>
    <row r="173" spans="3:18" s="67" customFormat="1" ht="18" customHeight="1" x14ac:dyDescent="0.3">
      <c r="C173" s="73"/>
      <c r="D173" s="73"/>
      <c r="E173" s="73"/>
      <c r="F173" s="73"/>
      <c r="G173" s="73"/>
      <c r="H173" s="73"/>
      <c r="I173" s="73"/>
      <c r="J173" s="73"/>
      <c r="K173" s="73"/>
      <c r="L173" s="73"/>
      <c r="M173" s="65"/>
      <c r="N173" s="65"/>
      <c r="O173" s="65"/>
      <c r="P173" s="65"/>
      <c r="Q173" s="65"/>
      <c r="R173" s="65"/>
    </row>
    <row r="174" spans="3:18" s="67" customFormat="1" ht="18" customHeight="1" x14ac:dyDescent="0.3">
      <c r="C174" s="73"/>
      <c r="D174" s="73"/>
      <c r="E174" s="73"/>
      <c r="F174" s="73"/>
      <c r="G174" s="73"/>
      <c r="H174" s="73"/>
      <c r="I174" s="73"/>
      <c r="J174" s="73"/>
      <c r="K174" s="73"/>
      <c r="L174" s="73"/>
      <c r="M174" s="65"/>
      <c r="N174" s="65"/>
      <c r="O174" s="65"/>
      <c r="P174" s="65"/>
      <c r="Q174" s="65"/>
      <c r="R174" s="65"/>
    </row>
    <row r="175" spans="3:18" s="67" customFormat="1" ht="18" customHeight="1" x14ac:dyDescent="0.3">
      <c r="C175" s="73"/>
      <c r="D175" s="73"/>
      <c r="E175" s="73"/>
      <c r="F175" s="73"/>
      <c r="G175" s="73"/>
      <c r="H175" s="73"/>
      <c r="I175" s="73"/>
      <c r="J175" s="73"/>
      <c r="K175" s="73"/>
      <c r="L175" s="73"/>
      <c r="M175" s="65"/>
      <c r="N175" s="65"/>
      <c r="O175" s="65"/>
      <c r="P175" s="65"/>
      <c r="Q175" s="65"/>
      <c r="R175" s="65"/>
    </row>
    <row r="176" spans="3:18" s="67" customFormat="1" ht="18" customHeight="1" x14ac:dyDescent="0.3">
      <c r="C176" s="73"/>
      <c r="D176" s="73"/>
      <c r="E176" s="73"/>
      <c r="F176" s="73"/>
      <c r="G176" s="73"/>
      <c r="H176" s="73"/>
      <c r="I176" s="73"/>
      <c r="J176" s="73"/>
      <c r="K176" s="73"/>
      <c r="L176" s="73"/>
      <c r="M176" s="65"/>
      <c r="N176" s="65"/>
      <c r="O176" s="65"/>
      <c r="P176" s="65"/>
      <c r="Q176" s="65"/>
      <c r="R176" s="65"/>
    </row>
    <row r="177" spans="3:18" s="67" customFormat="1" ht="18" customHeight="1" x14ac:dyDescent="0.3">
      <c r="C177" s="73"/>
      <c r="D177" s="73"/>
      <c r="E177" s="73"/>
      <c r="F177" s="73"/>
      <c r="G177" s="73"/>
      <c r="H177" s="73"/>
      <c r="I177" s="73"/>
      <c r="J177" s="73"/>
      <c r="K177" s="73"/>
      <c r="L177" s="73"/>
      <c r="M177" s="65"/>
      <c r="N177" s="65"/>
      <c r="O177" s="65"/>
      <c r="P177" s="65"/>
      <c r="Q177" s="65"/>
      <c r="R177" s="65"/>
    </row>
    <row r="178" spans="3:18" s="67" customFormat="1" ht="18" customHeight="1" x14ac:dyDescent="0.3">
      <c r="C178" s="73"/>
      <c r="D178" s="73"/>
      <c r="E178" s="73"/>
      <c r="F178" s="73"/>
      <c r="G178" s="73"/>
      <c r="H178" s="73"/>
      <c r="I178" s="73"/>
      <c r="J178" s="73"/>
      <c r="K178" s="73"/>
      <c r="L178" s="73"/>
      <c r="M178" s="65"/>
      <c r="N178" s="65"/>
      <c r="O178" s="65"/>
      <c r="P178" s="65"/>
      <c r="Q178" s="65"/>
      <c r="R178" s="65"/>
    </row>
    <row r="179" spans="3:18" s="67" customFormat="1" ht="18" customHeight="1" x14ac:dyDescent="0.3">
      <c r="C179" s="73"/>
      <c r="D179" s="73"/>
      <c r="E179" s="73"/>
      <c r="F179" s="73"/>
      <c r="G179" s="73"/>
      <c r="H179" s="73"/>
      <c r="I179" s="73"/>
      <c r="J179" s="73"/>
      <c r="K179" s="73"/>
      <c r="L179" s="73"/>
      <c r="M179" s="65"/>
      <c r="N179" s="65"/>
      <c r="O179" s="65"/>
      <c r="P179" s="65"/>
      <c r="Q179" s="65"/>
      <c r="R179" s="65"/>
    </row>
    <row r="180" spans="3:18" s="67" customFormat="1" ht="18" customHeight="1" x14ac:dyDescent="0.3">
      <c r="C180" s="73"/>
      <c r="D180" s="73"/>
      <c r="E180" s="73"/>
      <c r="F180" s="73"/>
      <c r="G180" s="73"/>
      <c r="H180" s="73"/>
      <c r="I180" s="73"/>
      <c r="J180" s="73"/>
      <c r="K180" s="73"/>
      <c r="L180" s="73"/>
      <c r="M180" s="65"/>
      <c r="N180" s="65"/>
      <c r="O180" s="65"/>
      <c r="P180" s="65"/>
      <c r="Q180" s="65"/>
      <c r="R180" s="65"/>
    </row>
    <row r="181" spans="3:18" s="67" customFormat="1" ht="18" customHeight="1" x14ac:dyDescent="0.3">
      <c r="C181" s="73"/>
      <c r="D181" s="73"/>
      <c r="E181" s="73"/>
      <c r="F181" s="73"/>
      <c r="G181" s="73"/>
      <c r="H181" s="73"/>
      <c r="I181" s="73"/>
      <c r="J181" s="73"/>
      <c r="K181" s="73"/>
      <c r="L181" s="73"/>
      <c r="M181" s="65"/>
      <c r="N181" s="65"/>
      <c r="O181" s="65"/>
      <c r="P181" s="65"/>
      <c r="Q181" s="65"/>
      <c r="R181" s="65"/>
    </row>
    <row r="182" spans="3:18" s="67" customFormat="1" ht="18" customHeight="1" x14ac:dyDescent="0.3">
      <c r="C182" s="73"/>
      <c r="D182" s="73"/>
      <c r="E182" s="73"/>
      <c r="F182" s="73"/>
      <c r="G182" s="73"/>
      <c r="H182" s="73"/>
      <c r="I182" s="73"/>
      <c r="J182" s="73"/>
      <c r="K182" s="73"/>
      <c r="L182" s="73"/>
      <c r="M182" s="65"/>
      <c r="N182" s="65"/>
      <c r="O182" s="65"/>
      <c r="P182" s="65"/>
      <c r="Q182" s="65"/>
      <c r="R182" s="65"/>
    </row>
    <row r="183" spans="3:18" s="67" customFormat="1" ht="18" customHeight="1" x14ac:dyDescent="0.3">
      <c r="C183" s="73"/>
      <c r="D183" s="73"/>
      <c r="E183" s="73"/>
      <c r="F183" s="73"/>
      <c r="G183" s="73"/>
      <c r="H183" s="73"/>
      <c r="I183" s="73"/>
      <c r="J183" s="73"/>
      <c r="K183" s="73"/>
      <c r="L183" s="73"/>
      <c r="M183" s="65"/>
      <c r="N183" s="65"/>
      <c r="O183" s="65"/>
      <c r="P183" s="65"/>
      <c r="Q183" s="65"/>
      <c r="R183" s="65"/>
    </row>
    <row r="184" spans="3:18" s="67" customFormat="1" ht="18" customHeight="1" x14ac:dyDescent="0.3">
      <c r="C184" s="73"/>
      <c r="D184" s="73"/>
      <c r="E184" s="73"/>
      <c r="F184" s="73"/>
      <c r="G184" s="73"/>
      <c r="H184" s="73"/>
      <c r="I184" s="73"/>
      <c r="J184" s="73"/>
      <c r="K184" s="73"/>
      <c r="L184" s="73"/>
      <c r="M184" s="65"/>
      <c r="N184" s="65"/>
      <c r="O184" s="65"/>
      <c r="P184" s="65"/>
      <c r="Q184" s="65"/>
      <c r="R184" s="65"/>
    </row>
    <row r="185" spans="3:18" s="67" customFormat="1" ht="18" customHeight="1" x14ac:dyDescent="0.3">
      <c r="C185" s="73"/>
      <c r="D185" s="73"/>
      <c r="E185" s="73"/>
      <c r="F185" s="73"/>
      <c r="G185" s="73"/>
      <c r="H185" s="73"/>
      <c r="I185" s="73"/>
      <c r="J185" s="73"/>
      <c r="K185" s="73"/>
      <c r="L185" s="73"/>
      <c r="M185" s="65"/>
      <c r="N185" s="65"/>
      <c r="O185" s="65"/>
      <c r="P185" s="65"/>
      <c r="Q185" s="65"/>
      <c r="R185" s="65"/>
    </row>
    <row r="186" spans="3:18" s="67" customFormat="1" ht="18" customHeight="1" x14ac:dyDescent="0.3">
      <c r="C186" s="73"/>
      <c r="D186" s="73"/>
      <c r="E186" s="73"/>
      <c r="F186" s="73"/>
      <c r="G186" s="73"/>
      <c r="H186" s="73"/>
      <c r="I186" s="73"/>
      <c r="J186" s="73"/>
      <c r="K186" s="73"/>
      <c r="L186" s="73"/>
      <c r="M186" s="65"/>
      <c r="N186" s="65"/>
      <c r="O186" s="65"/>
      <c r="P186" s="65"/>
      <c r="Q186" s="65"/>
      <c r="R186" s="65"/>
    </row>
    <row r="187" spans="3:18" s="67" customFormat="1" ht="18" customHeight="1" x14ac:dyDescent="0.3">
      <c r="C187" s="73"/>
      <c r="D187" s="73"/>
      <c r="E187" s="73"/>
      <c r="F187" s="73"/>
      <c r="G187" s="73"/>
      <c r="H187" s="73"/>
      <c r="I187" s="73"/>
      <c r="J187" s="73"/>
      <c r="K187" s="73"/>
      <c r="L187" s="73"/>
      <c r="M187" s="65"/>
      <c r="N187" s="65"/>
      <c r="O187" s="65"/>
      <c r="P187" s="65"/>
      <c r="Q187" s="65"/>
      <c r="R187" s="65"/>
    </row>
    <row r="188" spans="3:18" s="67" customFormat="1" ht="18" customHeight="1" x14ac:dyDescent="0.3">
      <c r="C188" s="73"/>
      <c r="D188" s="73"/>
      <c r="E188" s="73"/>
      <c r="F188" s="73"/>
      <c r="G188" s="73"/>
      <c r="H188" s="73"/>
      <c r="I188" s="73"/>
      <c r="J188" s="73"/>
      <c r="K188" s="73"/>
      <c r="L188" s="73"/>
      <c r="M188" s="65"/>
      <c r="N188" s="65"/>
      <c r="O188" s="65"/>
      <c r="P188" s="65"/>
      <c r="Q188" s="65"/>
      <c r="R188" s="65"/>
    </row>
    <row r="189" spans="3:18" s="67" customFormat="1" ht="18" customHeight="1" x14ac:dyDescent="0.3">
      <c r="C189" s="73"/>
      <c r="D189" s="73"/>
      <c r="E189" s="73"/>
      <c r="F189" s="73"/>
      <c r="G189" s="73"/>
      <c r="H189" s="73"/>
      <c r="I189" s="73"/>
      <c r="J189" s="73"/>
      <c r="K189" s="73"/>
      <c r="L189" s="73"/>
      <c r="M189" s="65"/>
      <c r="N189" s="65"/>
      <c r="O189" s="65"/>
      <c r="P189" s="65"/>
      <c r="Q189" s="65"/>
      <c r="R189" s="65"/>
    </row>
    <row r="190" spans="3:18" s="67" customFormat="1" ht="18" customHeight="1" x14ac:dyDescent="0.3">
      <c r="C190" s="73"/>
      <c r="D190" s="73"/>
      <c r="E190" s="73"/>
      <c r="F190" s="73"/>
      <c r="G190" s="73"/>
      <c r="H190" s="73"/>
      <c r="I190" s="73"/>
      <c r="J190" s="73"/>
      <c r="K190" s="73"/>
      <c r="L190" s="73"/>
      <c r="M190" s="65"/>
      <c r="N190" s="65"/>
      <c r="O190" s="65"/>
      <c r="P190" s="65"/>
      <c r="Q190" s="65"/>
      <c r="R190" s="65"/>
    </row>
    <row r="191" spans="3:18" s="67" customFormat="1" ht="18" customHeight="1" x14ac:dyDescent="0.3">
      <c r="C191" s="73"/>
      <c r="D191" s="73"/>
      <c r="E191" s="73"/>
      <c r="F191" s="73"/>
      <c r="G191" s="73"/>
      <c r="H191" s="73"/>
      <c r="I191" s="73"/>
      <c r="J191" s="73"/>
      <c r="K191" s="73"/>
      <c r="L191" s="73"/>
      <c r="M191" s="65"/>
      <c r="N191" s="65"/>
      <c r="O191" s="65"/>
      <c r="P191" s="65"/>
      <c r="Q191" s="65"/>
      <c r="R191" s="65"/>
    </row>
    <row r="192" spans="3:18" s="67" customFormat="1" ht="18" customHeight="1" x14ac:dyDescent="0.3">
      <c r="C192" s="73"/>
      <c r="D192" s="73"/>
      <c r="E192" s="73"/>
      <c r="F192" s="73"/>
      <c r="G192" s="73"/>
      <c r="H192" s="73"/>
      <c r="I192" s="73"/>
      <c r="J192" s="73"/>
      <c r="K192" s="73"/>
      <c r="L192" s="73"/>
      <c r="M192" s="65"/>
      <c r="N192" s="65"/>
      <c r="O192" s="65"/>
      <c r="P192" s="65"/>
      <c r="Q192" s="65"/>
      <c r="R192" s="65"/>
    </row>
    <row r="193" spans="3:18" s="67" customFormat="1" ht="18" customHeight="1" x14ac:dyDescent="0.3">
      <c r="C193" s="73"/>
      <c r="D193" s="73"/>
      <c r="E193" s="73"/>
      <c r="F193" s="73"/>
      <c r="G193" s="73"/>
      <c r="H193" s="73"/>
      <c r="I193" s="73"/>
      <c r="J193" s="73"/>
      <c r="K193" s="73"/>
      <c r="L193" s="73"/>
      <c r="M193" s="65"/>
      <c r="N193" s="65"/>
      <c r="O193" s="65"/>
      <c r="P193" s="65"/>
      <c r="Q193" s="65"/>
      <c r="R193" s="65"/>
    </row>
    <row r="194" spans="3:18" s="67" customFormat="1" ht="18" customHeight="1" x14ac:dyDescent="0.3">
      <c r="C194" s="73"/>
      <c r="D194" s="73"/>
      <c r="E194" s="73"/>
      <c r="F194" s="73"/>
      <c r="G194" s="73"/>
      <c r="H194" s="73"/>
      <c r="I194" s="73"/>
      <c r="J194" s="73"/>
      <c r="K194" s="73"/>
      <c r="L194" s="73"/>
      <c r="M194" s="65"/>
      <c r="N194" s="65"/>
      <c r="O194" s="65"/>
      <c r="P194" s="65"/>
      <c r="Q194" s="65"/>
      <c r="R194" s="65"/>
    </row>
    <row r="195" spans="3:18" s="67" customFormat="1" ht="18" customHeight="1" x14ac:dyDescent="0.3">
      <c r="C195" s="73"/>
      <c r="D195" s="73"/>
      <c r="E195" s="73"/>
      <c r="F195" s="73"/>
      <c r="G195" s="73"/>
      <c r="H195" s="73"/>
      <c r="I195" s="73"/>
      <c r="J195" s="73"/>
      <c r="K195" s="73"/>
      <c r="L195" s="73"/>
      <c r="M195" s="65"/>
      <c r="N195" s="65"/>
      <c r="O195" s="65"/>
      <c r="P195" s="65"/>
      <c r="Q195" s="65"/>
      <c r="R195" s="65"/>
    </row>
    <row r="196" spans="3:18" s="67" customFormat="1" ht="18" customHeight="1" x14ac:dyDescent="0.3">
      <c r="C196" s="73"/>
      <c r="D196" s="73"/>
      <c r="E196" s="73"/>
      <c r="F196" s="73"/>
      <c r="G196" s="73"/>
      <c r="H196" s="73"/>
      <c r="I196" s="73"/>
      <c r="J196" s="73"/>
      <c r="K196" s="73"/>
      <c r="L196" s="73"/>
      <c r="M196" s="65"/>
      <c r="N196" s="65"/>
      <c r="O196" s="65"/>
      <c r="P196" s="65"/>
      <c r="Q196" s="65"/>
      <c r="R196" s="65"/>
    </row>
    <row r="197" spans="3:18" s="67" customFormat="1" ht="18" customHeight="1" x14ac:dyDescent="0.3">
      <c r="C197" s="73"/>
      <c r="D197" s="73"/>
      <c r="E197" s="73"/>
      <c r="F197" s="73"/>
      <c r="G197" s="73"/>
      <c r="H197" s="73"/>
      <c r="I197" s="73"/>
      <c r="J197" s="73"/>
      <c r="K197" s="73"/>
      <c r="L197" s="73"/>
      <c r="M197" s="65"/>
      <c r="N197" s="65"/>
      <c r="O197" s="65"/>
      <c r="P197" s="65"/>
      <c r="Q197" s="65"/>
      <c r="R197" s="65"/>
    </row>
    <row r="198" spans="3:18" s="67" customFormat="1" ht="18" customHeight="1" x14ac:dyDescent="0.3">
      <c r="C198" s="73"/>
      <c r="D198" s="73"/>
      <c r="E198" s="73"/>
      <c r="F198" s="73"/>
      <c r="G198" s="73"/>
      <c r="H198" s="73"/>
      <c r="I198" s="73"/>
      <c r="J198" s="73"/>
      <c r="K198" s="73"/>
      <c r="L198" s="73"/>
      <c r="M198" s="65"/>
      <c r="N198" s="65"/>
      <c r="O198" s="65"/>
      <c r="P198" s="65"/>
      <c r="Q198" s="65"/>
      <c r="R198" s="65"/>
    </row>
    <row r="199" spans="3:18" s="67" customFormat="1" ht="18" customHeight="1" x14ac:dyDescent="0.3">
      <c r="C199" s="73"/>
      <c r="D199" s="73"/>
      <c r="E199" s="73"/>
      <c r="F199" s="73"/>
      <c r="G199" s="73"/>
      <c r="H199" s="73"/>
      <c r="I199" s="73"/>
      <c r="J199" s="73"/>
      <c r="K199" s="73"/>
      <c r="L199" s="73"/>
      <c r="M199" s="65"/>
      <c r="N199" s="65"/>
      <c r="O199" s="65"/>
      <c r="P199" s="65"/>
      <c r="Q199" s="65"/>
      <c r="R199" s="65"/>
    </row>
    <row r="200" spans="3:18" s="67" customFormat="1" ht="18" customHeight="1" x14ac:dyDescent="0.3">
      <c r="C200" s="73"/>
      <c r="D200" s="73"/>
      <c r="E200" s="73"/>
      <c r="F200" s="73"/>
      <c r="G200" s="73"/>
      <c r="H200" s="73"/>
      <c r="I200" s="73"/>
      <c r="J200" s="73"/>
      <c r="K200" s="73"/>
      <c r="L200" s="73"/>
      <c r="M200" s="65"/>
      <c r="N200" s="65"/>
      <c r="O200" s="65"/>
      <c r="P200" s="65"/>
      <c r="Q200" s="65"/>
      <c r="R200" s="65"/>
    </row>
    <row r="201" spans="3:18" s="67" customFormat="1" ht="18" customHeight="1" x14ac:dyDescent="0.3">
      <c r="C201" s="73"/>
      <c r="D201" s="73"/>
      <c r="E201" s="73"/>
      <c r="F201" s="73"/>
      <c r="G201" s="73"/>
      <c r="H201" s="73"/>
      <c r="I201" s="73"/>
      <c r="J201" s="73"/>
      <c r="K201" s="73"/>
      <c r="L201" s="73"/>
      <c r="M201" s="65"/>
      <c r="N201" s="65"/>
      <c r="O201" s="65"/>
      <c r="P201" s="65"/>
      <c r="Q201" s="65"/>
      <c r="R201" s="65"/>
    </row>
    <row r="202" spans="3:18" s="67" customFormat="1" ht="18" customHeight="1" x14ac:dyDescent="0.3">
      <c r="C202" s="73"/>
      <c r="D202" s="73"/>
      <c r="E202" s="73"/>
      <c r="F202" s="73"/>
      <c r="G202" s="73"/>
      <c r="H202" s="73"/>
      <c r="I202" s="73"/>
      <c r="J202" s="73"/>
      <c r="K202" s="73"/>
      <c r="L202" s="73"/>
      <c r="M202" s="65"/>
      <c r="N202" s="65"/>
      <c r="O202" s="65"/>
      <c r="P202" s="65"/>
      <c r="Q202" s="65"/>
      <c r="R202" s="65"/>
    </row>
    <row r="203" spans="3:18" s="67" customFormat="1" ht="18" customHeight="1" x14ac:dyDescent="0.3">
      <c r="C203" s="73"/>
      <c r="D203" s="73"/>
      <c r="E203" s="73"/>
      <c r="F203" s="73"/>
      <c r="G203" s="73"/>
      <c r="H203" s="73"/>
      <c r="I203" s="73"/>
      <c r="J203" s="73"/>
      <c r="K203" s="73"/>
      <c r="L203" s="73"/>
      <c r="M203" s="65"/>
      <c r="N203" s="65"/>
      <c r="O203" s="65"/>
      <c r="P203" s="65"/>
      <c r="Q203" s="65"/>
      <c r="R203" s="65"/>
    </row>
    <row r="204" spans="3:18" s="67" customFormat="1" ht="18" customHeight="1" x14ac:dyDescent="0.3">
      <c r="C204" s="73"/>
      <c r="D204" s="73"/>
      <c r="E204" s="73"/>
      <c r="F204" s="73"/>
      <c r="G204" s="73"/>
      <c r="H204" s="73"/>
      <c r="I204" s="73"/>
      <c r="J204" s="73"/>
      <c r="K204" s="73"/>
      <c r="L204" s="73"/>
      <c r="M204" s="65"/>
      <c r="N204" s="65"/>
      <c r="O204" s="65"/>
      <c r="P204" s="65"/>
      <c r="Q204" s="65"/>
      <c r="R204" s="65"/>
    </row>
    <row r="205" spans="3:18" s="67" customFormat="1" ht="18" customHeight="1" x14ac:dyDescent="0.3">
      <c r="C205" s="73"/>
      <c r="D205" s="73"/>
      <c r="E205" s="73"/>
      <c r="F205" s="73"/>
      <c r="G205" s="73"/>
      <c r="H205" s="73"/>
      <c r="I205" s="73"/>
      <c r="J205" s="73"/>
      <c r="K205" s="73"/>
      <c r="L205" s="73"/>
      <c r="M205" s="65"/>
      <c r="N205" s="65"/>
      <c r="O205" s="65"/>
      <c r="P205" s="65"/>
      <c r="Q205" s="65"/>
      <c r="R205" s="65"/>
    </row>
    <row r="206" spans="3:18" s="67" customFormat="1" ht="18" customHeight="1" x14ac:dyDescent="0.3">
      <c r="C206" s="73"/>
      <c r="D206" s="73"/>
      <c r="E206" s="73"/>
      <c r="F206" s="73"/>
      <c r="G206" s="73"/>
      <c r="H206" s="73"/>
      <c r="I206" s="73"/>
      <c r="J206" s="73"/>
      <c r="K206" s="73"/>
      <c r="L206" s="73"/>
      <c r="M206" s="65"/>
      <c r="N206" s="65"/>
      <c r="O206" s="65"/>
      <c r="P206" s="65"/>
      <c r="Q206" s="65"/>
      <c r="R206" s="65"/>
    </row>
    <row r="207" spans="3:18" s="67" customFormat="1" ht="18" customHeight="1" x14ac:dyDescent="0.3">
      <c r="C207" s="73"/>
      <c r="D207" s="73"/>
      <c r="E207" s="73"/>
      <c r="F207" s="73"/>
      <c r="G207" s="73"/>
      <c r="H207" s="73"/>
      <c r="I207" s="73"/>
      <c r="J207" s="73"/>
      <c r="K207" s="73"/>
      <c r="L207" s="73"/>
      <c r="M207" s="65"/>
      <c r="N207" s="65"/>
      <c r="O207" s="65"/>
      <c r="P207" s="65"/>
      <c r="Q207" s="65"/>
      <c r="R207" s="65"/>
    </row>
    <row r="208" spans="3:18" s="67" customFormat="1" ht="18" customHeight="1" x14ac:dyDescent="0.3">
      <c r="C208" s="73"/>
      <c r="D208" s="73"/>
      <c r="E208" s="73"/>
      <c r="F208" s="73"/>
      <c r="G208" s="73"/>
      <c r="H208" s="73"/>
      <c r="I208" s="73"/>
      <c r="J208" s="73"/>
      <c r="K208" s="73"/>
      <c r="L208" s="73"/>
      <c r="M208" s="65"/>
      <c r="N208" s="65"/>
      <c r="O208" s="65"/>
      <c r="P208" s="65"/>
      <c r="Q208" s="65"/>
      <c r="R208" s="65"/>
    </row>
    <row r="209" spans="3:18" s="67" customFormat="1" ht="18" customHeight="1" x14ac:dyDescent="0.3">
      <c r="C209" s="73"/>
      <c r="D209" s="73"/>
      <c r="E209" s="73"/>
      <c r="F209" s="73"/>
      <c r="G209" s="73"/>
      <c r="H209" s="73"/>
      <c r="I209" s="73"/>
      <c r="J209" s="73"/>
      <c r="K209" s="73"/>
      <c r="L209" s="73"/>
      <c r="M209" s="65"/>
      <c r="N209" s="65"/>
      <c r="O209" s="65"/>
      <c r="P209" s="65"/>
      <c r="Q209" s="65"/>
      <c r="R209" s="65"/>
    </row>
    <row r="210" spans="3:18" s="67" customFormat="1" ht="18" customHeight="1" x14ac:dyDescent="0.3">
      <c r="C210" s="73"/>
      <c r="D210" s="73"/>
      <c r="E210" s="73"/>
      <c r="F210" s="73"/>
      <c r="G210" s="73"/>
      <c r="H210" s="73"/>
      <c r="I210" s="73"/>
      <c r="J210" s="73"/>
      <c r="K210" s="73"/>
      <c r="L210" s="73"/>
      <c r="M210" s="65"/>
      <c r="N210" s="65"/>
      <c r="O210" s="65"/>
      <c r="P210" s="65"/>
      <c r="Q210" s="65"/>
      <c r="R210" s="65"/>
    </row>
    <row r="211" spans="3:18" s="67" customFormat="1" ht="18" customHeight="1" x14ac:dyDescent="0.3">
      <c r="C211" s="73"/>
      <c r="D211" s="73"/>
      <c r="E211" s="73"/>
      <c r="F211" s="73"/>
      <c r="G211" s="73"/>
      <c r="H211" s="73"/>
      <c r="I211" s="73"/>
      <c r="J211" s="73"/>
      <c r="K211" s="73"/>
      <c r="L211" s="73"/>
      <c r="M211" s="65"/>
      <c r="N211" s="65"/>
      <c r="O211" s="65"/>
      <c r="P211" s="65"/>
      <c r="Q211" s="65"/>
      <c r="R211" s="65"/>
    </row>
    <row r="212" spans="3:18" s="67" customFormat="1" ht="18" customHeight="1" x14ac:dyDescent="0.3">
      <c r="C212" s="73"/>
      <c r="D212" s="73"/>
      <c r="E212" s="73"/>
      <c r="F212" s="73"/>
      <c r="G212" s="73"/>
      <c r="H212" s="73"/>
      <c r="I212" s="73"/>
      <c r="J212" s="73"/>
      <c r="K212" s="73"/>
      <c r="L212" s="73"/>
      <c r="M212" s="65"/>
      <c r="N212" s="65"/>
      <c r="O212" s="65"/>
      <c r="P212" s="65"/>
      <c r="Q212" s="65"/>
      <c r="R212" s="65"/>
    </row>
    <row r="213" spans="3:18" s="67" customFormat="1" ht="18" customHeight="1" x14ac:dyDescent="0.3">
      <c r="C213" s="73"/>
      <c r="D213" s="73"/>
      <c r="E213" s="73"/>
      <c r="F213" s="73"/>
      <c r="G213" s="73"/>
      <c r="H213" s="73"/>
      <c r="I213" s="73"/>
      <c r="J213" s="73"/>
      <c r="K213" s="73"/>
      <c r="L213" s="73"/>
      <c r="M213" s="65"/>
      <c r="N213" s="65"/>
      <c r="O213" s="65"/>
      <c r="P213" s="65"/>
      <c r="Q213" s="65"/>
      <c r="R213" s="65"/>
    </row>
    <row r="214" spans="3:18" s="67" customFormat="1" ht="18" customHeight="1" x14ac:dyDescent="0.3">
      <c r="C214" s="73"/>
      <c r="D214" s="73"/>
      <c r="E214" s="73"/>
      <c r="F214" s="73"/>
      <c r="G214" s="73"/>
      <c r="H214" s="73"/>
      <c r="I214" s="73"/>
      <c r="J214" s="73"/>
      <c r="K214" s="73"/>
      <c r="L214" s="73"/>
      <c r="M214" s="65"/>
      <c r="N214" s="65"/>
      <c r="O214" s="65"/>
      <c r="P214" s="65"/>
      <c r="Q214" s="65"/>
      <c r="R214" s="65"/>
    </row>
    <row r="215" spans="3:18" s="67" customFormat="1" ht="18" customHeight="1" x14ac:dyDescent="0.3">
      <c r="C215" s="73"/>
      <c r="D215" s="73"/>
      <c r="E215" s="73"/>
      <c r="F215" s="73"/>
      <c r="G215" s="73"/>
      <c r="H215" s="73"/>
      <c r="I215" s="73"/>
      <c r="J215" s="73"/>
      <c r="K215" s="73"/>
      <c r="L215" s="73"/>
      <c r="M215" s="65"/>
      <c r="N215" s="65"/>
      <c r="O215" s="65"/>
      <c r="P215" s="65"/>
      <c r="Q215" s="65"/>
      <c r="R215" s="65"/>
    </row>
    <row r="216" spans="3:18" s="67" customFormat="1" ht="18" customHeight="1" x14ac:dyDescent="0.3">
      <c r="C216" s="73"/>
      <c r="D216" s="73"/>
      <c r="E216" s="73"/>
      <c r="F216" s="73"/>
      <c r="G216" s="73"/>
      <c r="H216" s="73"/>
      <c r="I216" s="73"/>
      <c r="J216" s="73"/>
      <c r="K216" s="73"/>
      <c r="L216" s="73"/>
      <c r="M216" s="65"/>
      <c r="N216" s="65"/>
      <c r="O216" s="65"/>
      <c r="P216" s="65"/>
      <c r="Q216" s="65"/>
      <c r="R216" s="65"/>
    </row>
    <row r="217" spans="3:18" s="67" customFormat="1" ht="18" customHeight="1" x14ac:dyDescent="0.3">
      <c r="C217" s="73"/>
      <c r="D217" s="73"/>
      <c r="E217" s="73"/>
      <c r="F217" s="73"/>
      <c r="G217" s="73"/>
      <c r="H217" s="73"/>
      <c r="I217" s="73"/>
      <c r="J217" s="73"/>
      <c r="K217" s="73"/>
      <c r="L217" s="73"/>
      <c r="M217" s="65"/>
      <c r="N217" s="65"/>
      <c r="O217" s="65"/>
      <c r="P217" s="65"/>
      <c r="Q217" s="65"/>
      <c r="R217" s="65"/>
    </row>
    <row r="218" spans="3:18" s="67" customFormat="1" ht="18" customHeight="1" x14ac:dyDescent="0.3">
      <c r="C218" s="73"/>
      <c r="D218" s="73"/>
      <c r="E218" s="73"/>
      <c r="F218" s="73"/>
      <c r="G218" s="73"/>
      <c r="H218" s="73"/>
      <c r="I218" s="73"/>
      <c r="J218" s="73"/>
      <c r="K218" s="73"/>
      <c r="L218" s="73"/>
      <c r="M218" s="65"/>
      <c r="N218" s="65"/>
      <c r="O218" s="65"/>
      <c r="P218" s="65"/>
      <c r="Q218" s="65"/>
      <c r="R218" s="65"/>
    </row>
    <row r="219" spans="3:18" s="67" customFormat="1" ht="18" customHeight="1" x14ac:dyDescent="0.3">
      <c r="C219" s="73"/>
      <c r="D219" s="73"/>
      <c r="E219" s="73"/>
      <c r="F219" s="73"/>
      <c r="G219" s="73"/>
      <c r="H219" s="73"/>
      <c r="I219" s="73"/>
      <c r="J219" s="73"/>
      <c r="K219" s="73"/>
      <c r="L219" s="73"/>
      <c r="M219" s="65"/>
      <c r="N219" s="65"/>
      <c r="O219" s="65"/>
      <c r="P219" s="65"/>
      <c r="Q219" s="65"/>
      <c r="R219" s="65"/>
    </row>
    <row r="220" spans="3:18" s="67" customFormat="1" ht="18" customHeight="1" x14ac:dyDescent="0.3">
      <c r="C220" s="73"/>
      <c r="D220" s="73"/>
      <c r="E220" s="73"/>
      <c r="F220" s="73"/>
      <c r="G220" s="73"/>
      <c r="H220" s="73"/>
      <c r="I220" s="73"/>
      <c r="J220" s="73"/>
      <c r="K220" s="73"/>
      <c r="L220" s="73"/>
      <c r="M220" s="65"/>
      <c r="N220" s="65"/>
      <c r="O220" s="65"/>
      <c r="P220" s="65"/>
      <c r="Q220" s="65"/>
      <c r="R220" s="65"/>
    </row>
    <row r="221" spans="3:18" s="67" customFormat="1" ht="18" customHeight="1" x14ac:dyDescent="0.3">
      <c r="C221" s="73"/>
      <c r="D221" s="73"/>
      <c r="E221" s="73"/>
      <c r="F221" s="73"/>
      <c r="G221" s="73"/>
      <c r="H221" s="73"/>
      <c r="I221" s="73"/>
      <c r="J221" s="73"/>
      <c r="K221" s="73"/>
      <c r="L221" s="73"/>
      <c r="M221" s="65"/>
      <c r="N221" s="65"/>
      <c r="O221" s="65"/>
      <c r="P221" s="65"/>
      <c r="Q221" s="65"/>
      <c r="R221" s="65"/>
    </row>
    <row r="222" spans="3:18" s="67" customFormat="1" ht="18" customHeight="1" x14ac:dyDescent="0.3">
      <c r="C222" s="73"/>
      <c r="D222" s="73"/>
      <c r="E222" s="73"/>
      <c r="F222" s="73"/>
      <c r="G222" s="73"/>
      <c r="H222" s="73"/>
      <c r="I222" s="73"/>
      <c r="J222" s="73"/>
      <c r="K222" s="73"/>
      <c r="L222" s="73"/>
      <c r="M222" s="65"/>
      <c r="N222" s="65"/>
      <c r="O222" s="65"/>
      <c r="P222" s="65"/>
      <c r="Q222" s="65"/>
      <c r="R222" s="65"/>
    </row>
    <row r="223" spans="3:18" s="67" customFormat="1" ht="18" customHeight="1" x14ac:dyDescent="0.3">
      <c r="C223" s="73"/>
      <c r="D223" s="73"/>
      <c r="E223" s="73"/>
      <c r="F223" s="73"/>
      <c r="G223" s="73"/>
      <c r="H223" s="73"/>
      <c r="I223" s="73"/>
      <c r="J223" s="73"/>
      <c r="K223" s="73"/>
      <c r="L223" s="73"/>
      <c r="M223" s="65"/>
      <c r="N223" s="65"/>
      <c r="O223" s="65"/>
      <c r="P223" s="65"/>
      <c r="Q223" s="65"/>
      <c r="R223" s="65"/>
    </row>
    <row r="224" spans="3:18" s="67" customFormat="1" ht="18" customHeight="1" x14ac:dyDescent="0.3">
      <c r="C224" s="73"/>
      <c r="D224" s="73"/>
      <c r="E224" s="73"/>
      <c r="F224" s="73"/>
      <c r="G224" s="73"/>
      <c r="H224" s="73"/>
      <c r="I224" s="73"/>
      <c r="J224" s="73"/>
      <c r="K224" s="73"/>
      <c r="L224" s="73"/>
      <c r="M224" s="65"/>
      <c r="N224" s="65"/>
      <c r="O224" s="65"/>
      <c r="P224" s="65"/>
      <c r="Q224" s="65"/>
      <c r="R224" s="65"/>
    </row>
    <row r="225" spans="3:18" s="67" customFormat="1" ht="18" customHeight="1" x14ac:dyDescent="0.3">
      <c r="C225" s="73"/>
      <c r="D225" s="73"/>
      <c r="E225" s="73"/>
      <c r="F225" s="73"/>
      <c r="G225" s="73"/>
      <c r="H225" s="73"/>
      <c r="I225" s="73"/>
      <c r="J225" s="73"/>
      <c r="K225" s="73"/>
      <c r="L225" s="73"/>
      <c r="M225" s="65"/>
      <c r="N225" s="65"/>
      <c r="O225" s="65"/>
      <c r="P225" s="65"/>
      <c r="Q225" s="65"/>
      <c r="R225" s="65"/>
    </row>
    <row r="226" spans="3:18" s="67" customFormat="1" ht="18" customHeight="1" x14ac:dyDescent="0.3">
      <c r="C226" s="73"/>
      <c r="D226" s="73"/>
      <c r="E226" s="73"/>
      <c r="F226" s="73"/>
      <c r="G226" s="73"/>
      <c r="H226" s="73"/>
      <c r="I226" s="73"/>
      <c r="J226" s="73"/>
      <c r="K226" s="73"/>
      <c r="L226" s="73"/>
      <c r="M226" s="65"/>
      <c r="N226" s="65"/>
      <c r="O226" s="65"/>
      <c r="P226" s="65"/>
      <c r="Q226" s="65"/>
      <c r="R226" s="65"/>
    </row>
    <row r="227" spans="3:18" s="67" customFormat="1" ht="18" customHeight="1" x14ac:dyDescent="0.3">
      <c r="C227" s="73"/>
      <c r="D227" s="73"/>
      <c r="E227" s="73"/>
      <c r="F227" s="73"/>
      <c r="G227" s="73"/>
      <c r="H227" s="73"/>
      <c r="I227" s="73"/>
      <c r="J227" s="73"/>
      <c r="K227" s="73"/>
      <c r="L227" s="73"/>
      <c r="M227" s="65"/>
      <c r="N227" s="65"/>
      <c r="O227" s="65"/>
      <c r="P227" s="65"/>
      <c r="Q227" s="65"/>
      <c r="R227" s="65"/>
    </row>
    <row r="228" spans="3:18" s="67" customFormat="1" ht="18" customHeight="1" x14ac:dyDescent="0.3">
      <c r="C228" s="73"/>
      <c r="D228" s="73"/>
      <c r="E228" s="73"/>
      <c r="F228" s="73"/>
      <c r="G228" s="73"/>
      <c r="H228" s="73"/>
      <c r="I228" s="73"/>
      <c r="J228" s="73"/>
      <c r="K228" s="73"/>
      <c r="L228" s="73"/>
      <c r="M228" s="65"/>
      <c r="N228" s="65"/>
      <c r="O228" s="65"/>
      <c r="P228" s="65"/>
      <c r="Q228" s="65"/>
      <c r="R228" s="65"/>
    </row>
    <row r="229" spans="3:18" s="67" customFormat="1" ht="18" customHeight="1" x14ac:dyDescent="0.3">
      <c r="C229" s="73"/>
      <c r="D229" s="73"/>
      <c r="E229" s="73"/>
      <c r="F229" s="73"/>
      <c r="G229" s="73"/>
      <c r="H229" s="73"/>
      <c r="I229" s="73"/>
      <c r="J229" s="73"/>
      <c r="K229" s="73"/>
      <c r="L229" s="73"/>
      <c r="M229" s="65"/>
      <c r="N229" s="65"/>
      <c r="O229" s="65"/>
      <c r="P229" s="65"/>
      <c r="Q229" s="65"/>
      <c r="R229" s="65"/>
    </row>
    <row r="230" spans="3:18" s="67" customFormat="1" ht="18" customHeight="1" x14ac:dyDescent="0.3">
      <c r="C230" s="73"/>
      <c r="D230" s="73"/>
      <c r="E230" s="73"/>
      <c r="F230" s="73"/>
      <c r="G230" s="73"/>
      <c r="H230" s="73"/>
      <c r="I230" s="73"/>
      <c r="J230" s="73"/>
      <c r="K230" s="73"/>
      <c r="L230" s="73"/>
      <c r="M230" s="65"/>
      <c r="N230" s="65"/>
      <c r="O230" s="65"/>
      <c r="P230" s="65"/>
      <c r="Q230" s="65"/>
      <c r="R230" s="65"/>
    </row>
    <row r="231" spans="3:18" s="67" customFormat="1" ht="18" customHeight="1" x14ac:dyDescent="0.3">
      <c r="C231" s="73"/>
      <c r="D231" s="73"/>
      <c r="E231" s="73"/>
      <c r="F231" s="73"/>
      <c r="G231" s="73"/>
      <c r="H231" s="73"/>
      <c r="I231" s="73"/>
      <c r="J231" s="73"/>
      <c r="K231" s="73"/>
      <c r="L231" s="73"/>
      <c r="M231" s="65"/>
      <c r="N231" s="65"/>
      <c r="O231" s="65"/>
      <c r="P231" s="65"/>
      <c r="Q231" s="65"/>
      <c r="R231" s="65"/>
    </row>
    <row r="232" spans="3:18" s="67" customFormat="1" ht="18" customHeight="1" x14ac:dyDescent="0.3">
      <c r="C232" s="73"/>
      <c r="D232" s="73"/>
      <c r="E232" s="73"/>
      <c r="F232" s="73"/>
      <c r="G232" s="73"/>
      <c r="H232" s="73"/>
      <c r="I232" s="73"/>
      <c r="J232" s="73"/>
      <c r="K232" s="73"/>
      <c r="L232" s="73"/>
      <c r="M232" s="65"/>
      <c r="N232" s="65"/>
      <c r="O232" s="65"/>
      <c r="P232" s="65"/>
      <c r="Q232" s="65"/>
      <c r="R232" s="65"/>
    </row>
    <row r="233" spans="3:18" s="67" customFormat="1" ht="18" customHeight="1" x14ac:dyDescent="0.3">
      <c r="C233" s="73"/>
      <c r="D233" s="73"/>
      <c r="E233" s="73"/>
      <c r="F233" s="73"/>
      <c r="G233" s="73"/>
      <c r="H233" s="73"/>
      <c r="I233" s="73"/>
      <c r="J233" s="73"/>
      <c r="K233" s="73"/>
      <c r="L233" s="73"/>
      <c r="M233" s="65"/>
      <c r="N233" s="65"/>
      <c r="O233" s="65"/>
      <c r="P233" s="65"/>
      <c r="Q233" s="65"/>
      <c r="R233" s="65"/>
    </row>
    <row r="234" spans="3:18" s="67" customFormat="1" ht="18" customHeight="1" x14ac:dyDescent="0.3">
      <c r="C234" s="73"/>
      <c r="D234" s="73"/>
      <c r="E234" s="73"/>
      <c r="F234" s="73"/>
      <c r="G234" s="73"/>
      <c r="H234" s="73"/>
      <c r="I234" s="73"/>
      <c r="J234" s="73"/>
      <c r="K234" s="73"/>
      <c r="L234" s="73"/>
      <c r="M234" s="65"/>
      <c r="N234" s="65"/>
      <c r="O234" s="65"/>
      <c r="P234" s="65"/>
      <c r="Q234" s="65"/>
      <c r="R234" s="65"/>
    </row>
    <row r="235" spans="3:18" s="67" customFormat="1" ht="18" customHeight="1" x14ac:dyDescent="0.3">
      <c r="C235" s="73"/>
      <c r="D235" s="73"/>
      <c r="E235" s="73"/>
      <c r="F235" s="73"/>
      <c r="G235" s="73"/>
      <c r="H235" s="73"/>
      <c r="I235" s="73"/>
      <c r="J235" s="73"/>
      <c r="K235" s="73"/>
      <c r="L235" s="73"/>
      <c r="M235" s="65"/>
      <c r="N235" s="65"/>
      <c r="O235" s="65"/>
      <c r="P235" s="65"/>
      <c r="Q235" s="65"/>
      <c r="R235" s="65"/>
    </row>
    <row r="236" spans="3:18" s="67" customFormat="1" ht="18" customHeight="1" x14ac:dyDescent="0.3">
      <c r="C236" s="73"/>
      <c r="D236" s="73"/>
      <c r="E236" s="73"/>
      <c r="F236" s="73"/>
      <c r="G236" s="73"/>
      <c r="H236" s="73"/>
      <c r="I236" s="73"/>
      <c r="J236" s="73"/>
      <c r="K236" s="73"/>
      <c r="L236" s="73"/>
      <c r="M236" s="65"/>
      <c r="N236" s="65"/>
      <c r="O236" s="65"/>
      <c r="P236" s="65"/>
      <c r="Q236" s="65"/>
      <c r="R236" s="65"/>
    </row>
    <row r="237" spans="3:18" s="67" customFormat="1" ht="18" customHeight="1" x14ac:dyDescent="0.3">
      <c r="C237" s="73"/>
      <c r="D237" s="73"/>
      <c r="E237" s="73"/>
      <c r="F237" s="73"/>
      <c r="G237" s="73"/>
      <c r="H237" s="73"/>
      <c r="I237" s="73"/>
      <c r="J237" s="73"/>
      <c r="K237" s="73"/>
      <c r="L237" s="73"/>
      <c r="M237" s="65"/>
      <c r="N237" s="65"/>
      <c r="O237" s="65"/>
      <c r="P237" s="65"/>
      <c r="Q237" s="65"/>
      <c r="R237" s="65"/>
    </row>
    <row r="238" spans="3:18" s="67" customFormat="1" ht="18" customHeight="1" x14ac:dyDescent="0.3">
      <c r="C238" s="73"/>
      <c r="D238" s="73"/>
      <c r="E238" s="73"/>
      <c r="F238" s="73"/>
      <c r="G238" s="73"/>
      <c r="H238" s="73"/>
      <c r="I238" s="73"/>
      <c r="J238" s="73"/>
      <c r="K238" s="73"/>
      <c r="L238" s="73"/>
      <c r="M238" s="65"/>
      <c r="N238" s="65"/>
      <c r="O238" s="65"/>
      <c r="P238" s="65"/>
      <c r="Q238" s="65"/>
      <c r="R238" s="65"/>
    </row>
    <row r="239" spans="3:18" s="67" customFormat="1" ht="18" customHeight="1" x14ac:dyDescent="0.3">
      <c r="C239" s="73"/>
      <c r="D239" s="73"/>
      <c r="E239" s="73"/>
      <c r="F239" s="73"/>
      <c r="G239" s="73"/>
      <c r="H239" s="73"/>
      <c r="I239" s="73"/>
      <c r="J239" s="73"/>
      <c r="K239" s="73"/>
      <c r="L239" s="73"/>
      <c r="M239" s="65"/>
      <c r="N239" s="65"/>
      <c r="O239" s="65"/>
      <c r="P239" s="65"/>
      <c r="Q239" s="65"/>
      <c r="R239" s="65"/>
    </row>
    <row r="240" spans="3:18" s="67" customFormat="1" ht="18" customHeight="1" x14ac:dyDescent="0.3">
      <c r="C240" s="73"/>
      <c r="D240" s="73"/>
      <c r="E240" s="73"/>
      <c r="F240" s="73"/>
      <c r="G240" s="73"/>
      <c r="H240" s="73"/>
      <c r="I240" s="73"/>
      <c r="J240" s="73"/>
      <c r="K240" s="73"/>
      <c r="L240" s="73"/>
      <c r="M240" s="65"/>
      <c r="N240" s="65"/>
      <c r="O240" s="65"/>
      <c r="P240" s="65"/>
      <c r="Q240" s="65"/>
      <c r="R240" s="65"/>
    </row>
    <row r="241" spans="3:18" s="67" customFormat="1" ht="18" customHeight="1" x14ac:dyDescent="0.3">
      <c r="C241" s="73"/>
      <c r="D241" s="73"/>
      <c r="E241" s="73"/>
      <c r="F241" s="73"/>
      <c r="G241" s="73"/>
      <c r="H241" s="73"/>
      <c r="I241" s="73"/>
      <c r="J241" s="73"/>
      <c r="K241" s="73"/>
      <c r="L241" s="73"/>
      <c r="M241" s="65"/>
      <c r="N241" s="65"/>
      <c r="O241" s="65"/>
      <c r="P241" s="65"/>
      <c r="Q241" s="65"/>
      <c r="R241" s="65"/>
    </row>
    <row r="242" spans="3:18" s="67" customFormat="1" ht="18" customHeight="1" x14ac:dyDescent="0.3">
      <c r="C242" s="73"/>
      <c r="D242" s="73"/>
      <c r="E242" s="73"/>
      <c r="F242" s="73"/>
      <c r="G242" s="73"/>
      <c r="H242" s="73"/>
      <c r="I242" s="73"/>
      <c r="J242" s="73"/>
      <c r="K242" s="73"/>
      <c r="L242" s="73"/>
      <c r="M242" s="65"/>
      <c r="N242" s="65"/>
      <c r="O242" s="65"/>
      <c r="P242" s="65"/>
      <c r="Q242" s="65"/>
      <c r="R242" s="65"/>
    </row>
    <row r="243" spans="3:18" s="67" customFormat="1" ht="18" customHeight="1" x14ac:dyDescent="0.3">
      <c r="C243" s="73"/>
      <c r="D243" s="73"/>
      <c r="E243" s="73"/>
      <c r="F243" s="73"/>
      <c r="G243" s="73"/>
      <c r="H243" s="73"/>
      <c r="I243" s="73"/>
      <c r="J243" s="73"/>
      <c r="K243" s="73"/>
      <c r="L243" s="73"/>
      <c r="M243" s="65"/>
      <c r="N243" s="65"/>
      <c r="O243" s="65"/>
      <c r="P243" s="65"/>
      <c r="Q243" s="65"/>
      <c r="R243" s="65"/>
    </row>
    <row r="244" spans="3:18" s="67" customFormat="1" ht="18" customHeight="1" x14ac:dyDescent="0.3">
      <c r="C244" s="73"/>
      <c r="D244" s="73"/>
      <c r="E244" s="73"/>
      <c r="F244" s="73"/>
      <c r="G244" s="73"/>
      <c r="H244" s="73"/>
      <c r="I244" s="73"/>
      <c r="J244" s="73"/>
      <c r="K244" s="73"/>
      <c r="L244" s="73"/>
      <c r="M244" s="65"/>
      <c r="N244" s="65"/>
      <c r="O244" s="65"/>
      <c r="P244" s="65"/>
      <c r="Q244" s="65"/>
      <c r="R244" s="65"/>
    </row>
    <row r="245" spans="3:18" s="67" customFormat="1" ht="18" customHeight="1" x14ac:dyDescent="0.3">
      <c r="C245" s="73"/>
      <c r="D245" s="73"/>
      <c r="E245" s="73"/>
      <c r="F245" s="73"/>
      <c r="G245" s="73"/>
      <c r="H245" s="73"/>
      <c r="I245" s="73"/>
      <c r="J245" s="73"/>
      <c r="K245" s="73"/>
      <c r="L245" s="73"/>
      <c r="M245" s="65"/>
      <c r="N245" s="65"/>
      <c r="O245" s="65"/>
      <c r="P245" s="65"/>
      <c r="Q245" s="65"/>
      <c r="R245" s="65"/>
    </row>
    <row r="246" spans="3:18" s="67" customFormat="1" ht="18" customHeight="1" x14ac:dyDescent="0.3">
      <c r="C246" s="73"/>
      <c r="D246" s="73"/>
      <c r="E246" s="73"/>
      <c r="F246" s="73"/>
      <c r="G246" s="73"/>
      <c r="H246" s="73"/>
      <c r="I246" s="73"/>
      <c r="J246" s="73"/>
      <c r="K246" s="73"/>
      <c r="L246" s="73"/>
      <c r="M246" s="65"/>
      <c r="N246" s="65"/>
      <c r="O246" s="65"/>
      <c r="P246" s="65"/>
      <c r="Q246" s="65"/>
      <c r="R246" s="65"/>
    </row>
    <row r="247" spans="3:18" s="67" customFormat="1" ht="18" customHeight="1" x14ac:dyDescent="0.3">
      <c r="C247" s="73"/>
      <c r="D247" s="73"/>
      <c r="E247" s="73"/>
      <c r="F247" s="73"/>
      <c r="G247" s="73"/>
      <c r="H247" s="73"/>
      <c r="I247" s="73"/>
      <c r="J247" s="73"/>
      <c r="K247" s="73"/>
      <c r="L247" s="73"/>
      <c r="M247" s="65"/>
      <c r="N247" s="65"/>
      <c r="O247" s="65"/>
      <c r="P247" s="65"/>
      <c r="Q247" s="65"/>
      <c r="R247" s="65"/>
    </row>
    <row r="248" spans="3:18" s="67" customFormat="1" ht="18" customHeight="1" x14ac:dyDescent="0.3">
      <c r="C248" s="73"/>
      <c r="D248" s="73"/>
      <c r="E248" s="73"/>
      <c r="F248" s="73"/>
      <c r="G248" s="73"/>
      <c r="H248" s="73"/>
      <c r="I248" s="73"/>
      <c r="J248" s="73"/>
      <c r="K248" s="73"/>
      <c r="L248" s="73"/>
      <c r="M248" s="65"/>
      <c r="N248" s="65"/>
      <c r="O248" s="65"/>
      <c r="P248" s="65"/>
      <c r="Q248" s="65"/>
      <c r="R248" s="65"/>
    </row>
    <row r="249" spans="3:18" s="67" customFormat="1" ht="18" customHeight="1" x14ac:dyDescent="0.3">
      <c r="C249" s="73"/>
      <c r="D249" s="73"/>
      <c r="E249" s="73"/>
      <c r="F249" s="73"/>
      <c r="G249" s="73"/>
      <c r="H249" s="73"/>
      <c r="I249" s="73"/>
      <c r="J249" s="73"/>
      <c r="K249" s="73"/>
      <c r="L249" s="73"/>
      <c r="M249" s="65"/>
      <c r="N249" s="65"/>
      <c r="O249" s="65"/>
      <c r="P249" s="65"/>
      <c r="Q249" s="65"/>
      <c r="R249" s="65"/>
    </row>
    <row r="250" spans="3:18" s="67" customFormat="1" ht="18" customHeight="1" x14ac:dyDescent="0.3">
      <c r="C250" s="73"/>
      <c r="D250" s="73"/>
      <c r="E250" s="73"/>
      <c r="F250" s="73"/>
      <c r="G250" s="73"/>
      <c r="H250" s="73"/>
      <c r="I250" s="73"/>
      <c r="J250" s="73"/>
      <c r="K250" s="73"/>
      <c r="L250" s="73"/>
      <c r="M250" s="65"/>
      <c r="N250" s="65"/>
      <c r="O250" s="65"/>
      <c r="P250" s="65"/>
      <c r="Q250" s="65"/>
      <c r="R250" s="65"/>
    </row>
    <row r="251" spans="3:18" s="67" customFormat="1" ht="18" customHeight="1" x14ac:dyDescent="0.3">
      <c r="C251" s="73"/>
      <c r="D251" s="73"/>
      <c r="E251" s="73"/>
      <c r="F251" s="73"/>
      <c r="G251" s="73"/>
      <c r="H251" s="73"/>
      <c r="I251" s="73"/>
      <c r="J251" s="73"/>
      <c r="K251" s="73"/>
      <c r="L251" s="73"/>
      <c r="M251" s="65"/>
      <c r="N251" s="65"/>
      <c r="O251" s="65"/>
      <c r="P251" s="65"/>
      <c r="Q251" s="65"/>
      <c r="R251" s="65"/>
    </row>
    <row r="252" spans="3:18" s="67" customFormat="1" ht="18" customHeight="1" x14ac:dyDescent="0.3">
      <c r="C252" s="73"/>
      <c r="D252" s="73"/>
      <c r="E252" s="73"/>
      <c r="F252" s="73"/>
      <c r="G252" s="73"/>
      <c r="H252" s="73"/>
      <c r="I252" s="73"/>
      <c r="J252" s="73"/>
      <c r="K252" s="73"/>
      <c r="L252" s="73"/>
      <c r="M252" s="65"/>
      <c r="N252" s="65"/>
      <c r="O252" s="65"/>
      <c r="P252" s="65"/>
      <c r="Q252" s="65"/>
      <c r="R252" s="65"/>
    </row>
    <row r="253" spans="3:18" s="67" customFormat="1" ht="18" customHeight="1" x14ac:dyDescent="0.3">
      <c r="C253" s="73"/>
      <c r="D253" s="73"/>
      <c r="E253" s="73"/>
      <c r="F253" s="73"/>
      <c r="G253" s="73"/>
      <c r="H253" s="73"/>
      <c r="I253" s="73"/>
      <c r="J253" s="73"/>
      <c r="K253" s="73"/>
      <c r="L253" s="73"/>
      <c r="M253" s="65"/>
      <c r="N253" s="65"/>
      <c r="O253" s="65"/>
      <c r="P253" s="65"/>
      <c r="Q253" s="65"/>
      <c r="R253" s="65"/>
    </row>
    <row r="254" spans="3:18" s="67" customFormat="1" ht="18" customHeight="1" x14ac:dyDescent="0.3">
      <c r="C254" s="73"/>
      <c r="D254" s="73"/>
      <c r="E254" s="73"/>
      <c r="F254" s="73"/>
      <c r="G254" s="73"/>
      <c r="H254" s="73"/>
      <c r="I254" s="73"/>
      <c r="J254" s="73"/>
      <c r="K254" s="73"/>
      <c r="L254" s="73"/>
      <c r="M254" s="65"/>
      <c r="N254" s="65"/>
      <c r="O254" s="65"/>
      <c r="P254" s="65"/>
      <c r="Q254" s="65"/>
      <c r="R254" s="65"/>
    </row>
    <row r="255" spans="3:18" s="67" customFormat="1" ht="18" customHeight="1" x14ac:dyDescent="0.3">
      <c r="C255" s="73"/>
      <c r="D255" s="73"/>
      <c r="E255" s="73"/>
      <c r="F255" s="73"/>
      <c r="G255" s="73"/>
      <c r="H255" s="73"/>
      <c r="I255" s="73"/>
      <c r="J255" s="73"/>
      <c r="K255" s="73"/>
      <c r="L255" s="73"/>
      <c r="M255" s="65"/>
      <c r="N255" s="65"/>
      <c r="O255" s="65"/>
      <c r="P255" s="65"/>
      <c r="Q255" s="65"/>
      <c r="R255" s="65"/>
    </row>
    <row r="256" spans="3:18" s="67" customFormat="1" ht="18" customHeight="1" x14ac:dyDescent="0.3">
      <c r="C256" s="73"/>
      <c r="D256" s="73"/>
      <c r="E256" s="73"/>
      <c r="F256" s="73"/>
      <c r="G256" s="73"/>
      <c r="H256" s="73"/>
      <c r="I256" s="73"/>
      <c r="J256" s="73"/>
      <c r="K256" s="73"/>
      <c r="L256" s="73"/>
      <c r="M256" s="65"/>
      <c r="N256" s="65"/>
      <c r="O256" s="65"/>
      <c r="P256" s="65"/>
      <c r="Q256" s="65"/>
      <c r="R256" s="65"/>
    </row>
    <row r="257" spans="3:18" s="67" customFormat="1" ht="18" customHeight="1" x14ac:dyDescent="0.3">
      <c r="C257" s="73"/>
      <c r="D257" s="73"/>
      <c r="E257" s="73"/>
      <c r="F257" s="73"/>
      <c r="G257" s="73"/>
      <c r="H257" s="73"/>
      <c r="I257" s="73"/>
      <c r="J257" s="73"/>
      <c r="K257" s="73"/>
      <c r="L257" s="73"/>
      <c r="M257" s="65"/>
      <c r="N257" s="65"/>
      <c r="O257" s="65"/>
      <c r="P257" s="65"/>
      <c r="Q257" s="65"/>
      <c r="R257" s="65"/>
    </row>
    <row r="258" spans="3:18" s="67" customFormat="1" ht="18" customHeight="1" x14ac:dyDescent="0.3">
      <c r="C258" s="73"/>
      <c r="D258" s="73"/>
      <c r="E258" s="73"/>
      <c r="F258" s="73"/>
      <c r="G258" s="73"/>
      <c r="H258" s="73"/>
      <c r="I258" s="73"/>
      <c r="J258" s="73"/>
      <c r="K258" s="73"/>
      <c r="L258" s="73"/>
      <c r="M258" s="65"/>
      <c r="N258" s="65"/>
      <c r="O258" s="65"/>
      <c r="P258" s="65"/>
      <c r="Q258" s="65"/>
      <c r="R258" s="65"/>
    </row>
    <row r="259" spans="3:18" s="67" customFormat="1" ht="18" customHeight="1" x14ac:dyDescent="0.3">
      <c r="C259" s="73"/>
      <c r="D259" s="73"/>
      <c r="E259" s="73"/>
      <c r="F259" s="73"/>
      <c r="G259" s="73"/>
      <c r="H259" s="73"/>
      <c r="I259" s="73"/>
      <c r="J259" s="73"/>
      <c r="K259" s="73"/>
      <c r="L259" s="73"/>
      <c r="M259" s="65"/>
      <c r="N259" s="65"/>
      <c r="O259" s="65"/>
      <c r="P259" s="65"/>
      <c r="Q259" s="65"/>
      <c r="R259" s="65"/>
    </row>
    <row r="260" spans="3:18" s="67" customFormat="1" ht="18" customHeight="1" x14ac:dyDescent="0.3">
      <c r="C260" s="73"/>
      <c r="D260" s="73"/>
      <c r="E260" s="73"/>
      <c r="F260" s="73"/>
      <c r="G260" s="73"/>
      <c r="H260" s="73"/>
      <c r="I260" s="73"/>
      <c r="J260" s="73"/>
      <c r="K260" s="73"/>
      <c r="L260" s="73"/>
      <c r="M260" s="65"/>
      <c r="N260" s="65"/>
      <c r="O260" s="65"/>
      <c r="P260" s="65"/>
      <c r="Q260" s="65"/>
      <c r="R260" s="65"/>
    </row>
    <row r="261" spans="3:18" s="67" customFormat="1" ht="18" customHeight="1" x14ac:dyDescent="0.3">
      <c r="C261" s="73"/>
      <c r="D261" s="73"/>
      <c r="E261" s="73"/>
      <c r="F261" s="73"/>
      <c r="G261" s="73"/>
      <c r="H261" s="73"/>
      <c r="I261" s="73"/>
      <c r="J261" s="73"/>
      <c r="K261" s="73"/>
      <c r="L261" s="73"/>
      <c r="M261" s="65"/>
      <c r="N261" s="65"/>
      <c r="O261" s="65"/>
      <c r="P261" s="65"/>
      <c r="Q261" s="65"/>
      <c r="R261" s="65"/>
    </row>
    <row r="262" spans="3:18" s="67" customFormat="1" ht="18" customHeight="1" x14ac:dyDescent="0.3">
      <c r="C262" s="73"/>
      <c r="D262" s="73"/>
      <c r="E262" s="73"/>
      <c r="F262" s="73"/>
      <c r="G262" s="73"/>
      <c r="H262" s="73"/>
      <c r="I262" s="73"/>
      <c r="J262" s="73"/>
      <c r="K262" s="73"/>
      <c r="L262" s="73"/>
      <c r="M262" s="65"/>
      <c r="N262" s="65"/>
      <c r="O262" s="65"/>
      <c r="P262" s="65"/>
      <c r="Q262" s="65"/>
      <c r="R262" s="65"/>
    </row>
    <row r="263" spans="3:18" s="67" customFormat="1" ht="18" customHeight="1" x14ac:dyDescent="0.3">
      <c r="C263" s="73"/>
      <c r="D263" s="73"/>
      <c r="E263" s="73"/>
      <c r="F263" s="73"/>
      <c r="G263" s="73"/>
      <c r="H263" s="73"/>
      <c r="I263" s="73"/>
      <c r="J263" s="73"/>
      <c r="K263" s="73"/>
      <c r="L263" s="73"/>
      <c r="M263" s="65"/>
      <c r="N263" s="65"/>
      <c r="O263" s="65"/>
      <c r="P263" s="65"/>
      <c r="Q263" s="65"/>
      <c r="R263" s="65"/>
    </row>
    <row r="264" spans="3:18" s="67" customFormat="1" ht="18" customHeight="1" x14ac:dyDescent="0.3">
      <c r="C264" s="73"/>
      <c r="D264" s="73"/>
      <c r="E264" s="73"/>
      <c r="F264" s="73"/>
      <c r="G264" s="73"/>
      <c r="H264" s="73"/>
      <c r="I264" s="73"/>
      <c r="J264" s="73"/>
      <c r="K264" s="73"/>
      <c r="L264" s="73"/>
      <c r="M264" s="65"/>
      <c r="N264" s="65"/>
      <c r="O264" s="65"/>
      <c r="P264" s="65"/>
      <c r="Q264" s="65"/>
      <c r="R264" s="65"/>
    </row>
    <row r="265" spans="3:18" s="67" customFormat="1" ht="18" customHeight="1" x14ac:dyDescent="0.3">
      <c r="C265" s="73"/>
      <c r="D265" s="73"/>
      <c r="E265" s="73"/>
      <c r="F265" s="73"/>
      <c r="G265" s="73"/>
      <c r="H265" s="73"/>
      <c r="I265" s="73"/>
      <c r="J265" s="73"/>
      <c r="K265" s="73"/>
      <c r="L265" s="73"/>
      <c r="M265" s="65"/>
      <c r="N265" s="65"/>
      <c r="O265" s="65"/>
      <c r="P265" s="65"/>
      <c r="Q265" s="65"/>
      <c r="R265" s="65"/>
    </row>
    <row r="266" spans="3:18" s="67" customFormat="1" ht="18" customHeight="1" x14ac:dyDescent="0.3">
      <c r="C266" s="73"/>
      <c r="D266" s="73"/>
      <c r="E266" s="73"/>
      <c r="F266" s="73"/>
      <c r="G266" s="73"/>
      <c r="H266" s="73"/>
      <c r="I266" s="73"/>
      <c r="J266" s="73"/>
      <c r="K266" s="73"/>
      <c r="L266" s="73"/>
      <c r="M266" s="65"/>
      <c r="N266" s="65"/>
      <c r="O266" s="65"/>
      <c r="P266" s="65"/>
      <c r="Q266" s="65"/>
      <c r="R266" s="65"/>
    </row>
    <row r="267" spans="3:18" s="67" customFormat="1" ht="18" customHeight="1" x14ac:dyDescent="0.3">
      <c r="C267" s="73"/>
      <c r="D267" s="73"/>
      <c r="E267" s="73"/>
      <c r="F267" s="73"/>
      <c r="G267" s="73"/>
      <c r="H267" s="73"/>
      <c r="I267" s="73"/>
      <c r="J267" s="73"/>
      <c r="K267" s="73"/>
      <c r="L267" s="73"/>
      <c r="M267" s="65"/>
      <c r="N267" s="65"/>
      <c r="O267" s="65"/>
      <c r="P267" s="65"/>
      <c r="Q267" s="65"/>
      <c r="R267" s="65"/>
    </row>
    <row r="268" spans="3:18" s="67" customFormat="1" ht="18" customHeight="1" x14ac:dyDescent="0.3">
      <c r="C268" s="73"/>
      <c r="D268" s="73"/>
      <c r="E268" s="73"/>
      <c r="F268" s="73"/>
      <c r="G268" s="73"/>
      <c r="H268" s="73"/>
      <c r="I268" s="73"/>
      <c r="J268" s="73"/>
      <c r="K268" s="73"/>
      <c r="L268" s="73"/>
      <c r="M268" s="65"/>
      <c r="N268" s="65"/>
      <c r="O268" s="65"/>
      <c r="P268" s="65"/>
      <c r="Q268" s="65"/>
      <c r="R268" s="65"/>
    </row>
    <row r="269" spans="3:18" s="67" customFormat="1" ht="18" customHeight="1" x14ac:dyDescent="0.3">
      <c r="C269" s="73"/>
      <c r="D269" s="73"/>
      <c r="E269" s="73"/>
      <c r="F269" s="73"/>
      <c r="G269" s="73"/>
      <c r="H269" s="73"/>
      <c r="I269" s="73"/>
      <c r="J269" s="73"/>
      <c r="K269" s="73"/>
      <c r="L269" s="73"/>
      <c r="M269" s="65"/>
      <c r="N269" s="65"/>
      <c r="O269" s="65"/>
      <c r="P269" s="65"/>
      <c r="Q269" s="65"/>
      <c r="R269" s="65"/>
    </row>
    <row r="270" spans="3:18" s="67" customFormat="1" ht="18" customHeight="1" x14ac:dyDescent="0.3">
      <c r="C270" s="73"/>
      <c r="D270" s="73"/>
      <c r="E270" s="73"/>
      <c r="F270" s="73"/>
      <c r="G270" s="73"/>
      <c r="H270" s="73"/>
      <c r="I270" s="73"/>
      <c r="J270" s="73"/>
      <c r="K270" s="73"/>
      <c r="L270" s="73"/>
      <c r="M270" s="65"/>
      <c r="N270" s="65"/>
      <c r="O270" s="65"/>
      <c r="P270" s="65"/>
      <c r="Q270" s="65"/>
      <c r="R270" s="65"/>
    </row>
    <row r="271" spans="3:18" s="67" customFormat="1" ht="18" customHeight="1" x14ac:dyDescent="0.3">
      <c r="C271" s="73"/>
      <c r="D271" s="73"/>
      <c r="E271" s="73"/>
      <c r="F271" s="73"/>
      <c r="G271" s="73"/>
      <c r="H271" s="73"/>
      <c r="I271" s="73"/>
      <c r="J271" s="73"/>
      <c r="K271" s="73"/>
      <c r="L271" s="73"/>
      <c r="M271" s="65"/>
      <c r="N271" s="65"/>
      <c r="O271" s="65"/>
      <c r="P271" s="65"/>
      <c r="Q271" s="65"/>
      <c r="R271" s="65"/>
    </row>
    <row r="272" spans="3:18" s="67" customFormat="1" ht="18" customHeight="1" x14ac:dyDescent="0.3">
      <c r="C272" s="73"/>
      <c r="D272" s="73"/>
      <c r="E272" s="73"/>
      <c r="F272" s="73"/>
      <c r="G272" s="73"/>
      <c r="H272" s="73"/>
      <c r="I272" s="73"/>
      <c r="J272" s="73"/>
      <c r="K272" s="73"/>
      <c r="L272" s="73"/>
      <c r="M272" s="65"/>
      <c r="N272" s="65"/>
      <c r="O272" s="65"/>
      <c r="P272" s="65"/>
      <c r="Q272" s="65"/>
      <c r="R272" s="65"/>
    </row>
    <row r="273" spans="3:18" s="67" customFormat="1" ht="18" customHeight="1" x14ac:dyDescent="0.3">
      <c r="C273" s="73"/>
      <c r="D273" s="73"/>
      <c r="E273" s="73"/>
      <c r="F273" s="73"/>
      <c r="G273" s="73"/>
      <c r="H273" s="73"/>
      <c r="I273" s="73"/>
      <c r="J273" s="73"/>
      <c r="K273" s="73"/>
      <c r="L273" s="73"/>
      <c r="M273" s="65"/>
      <c r="N273" s="65"/>
      <c r="O273" s="65"/>
      <c r="P273" s="65"/>
      <c r="Q273" s="65"/>
      <c r="R273" s="65"/>
    </row>
    <row r="274" spans="3:18" s="67" customFormat="1" ht="18" customHeight="1" x14ac:dyDescent="0.3">
      <c r="C274" s="73"/>
      <c r="D274" s="73"/>
      <c r="E274" s="73"/>
      <c r="F274" s="73"/>
      <c r="G274" s="73"/>
      <c r="H274" s="73"/>
      <c r="I274" s="73"/>
      <c r="J274" s="73"/>
      <c r="K274" s="73"/>
      <c r="L274" s="73"/>
      <c r="M274" s="65"/>
      <c r="N274" s="65"/>
      <c r="O274" s="65"/>
      <c r="P274" s="65"/>
      <c r="Q274" s="65"/>
      <c r="R274" s="65"/>
    </row>
    <row r="275" spans="3:18" s="67" customFormat="1" ht="18" customHeight="1" x14ac:dyDescent="0.3">
      <c r="C275" s="73"/>
      <c r="D275" s="73"/>
      <c r="E275" s="73"/>
      <c r="F275" s="73"/>
      <c r="G275" s="73"/>
      <c r="H275" s="73"/>
      <c r="I275" s="73"/>
      <c r="J275" s="73"/>
      <c r="K275" s="73"/>
      <c r="L275" s="73"/>
      <c r="M275" s="65"/>
      <c r="N275" s="65"/>
      <c r="O275" s="65"/>
      <c r="P275" s="65"/>
      <c r="Q275" s="65"/>
      <c r="R275" s="65"/>
    </row>
    <row r="276" spans="3:18" s="67" customFormat="1" ht="18" customHeight="1" x14ac:dyDescent="0.3">
      <c r="C276" s="73"/>
      <c r="D276" s="73"/>
      <c r="E276" s="73"/>
      <c r="F276" s="73"/>
      <c r="G276" s="73"/>
      <c r="H276" s="73"/>
      <c r="I276" s="73"/>
      <c r="J276" s="73"/>
      <c r="K276" s="73"/>
      <c r="L276" s="73"/>
      <c r="M276" s="65"/>
      <c r="N276" s="65"/>
      <c r="O276" s="65"/>
      <c r="P276" s="65"/>
      <c r="Q276" s="65"/>
      <c r="R276" s="65"/>
    </row>
    <row r="277" spans="3:18" s="67" customFormat="1" ht="18" customHeight="1" x14ac:dyDescent="0.3">
      <c r="C277" s="73"/>
      <c r="D277" s="73"/>
      <c r="E277" s="73"/>
      <c r="F277" s="73"/>
      <c r="G277" s="73"/>
      <c r="H277" s="73"/>
      <c r="I277" s="73"/>
      <c r="J277" s="73"/>
      <c r="K277" s="73"/>
      <c r="L277" s="73"/>
      <c r="M277" s="65"/>
      <c r="N277" s="65"/>
      <c r="O277" s="65"/>
      <c r="P277" s="65"/>
      <c r="Q277" s="65"/>
      <c r="R277" s="65"/>
    </row>
    <row r="278" spans="3:18" s="67" customFormat="1" ht="18" customHeight="1" x14ac:dyDescent="0.3">
      <c r="C278" s="73"/>
      <c r="D278" s="73"/>
      <c r="E278" s="73"/>
      <c r="F278" s="73"/>
      <c r="G278" s="73"/>
      <c r="H278" s="73"/>
      <c r="I278" s="73"/>
      <c r="J278" s="73"/>
      <c r="K278" s="73"/>
      <c r="L278" s="73"/>
      <c r="M278" s="65"/>
      <c r="N278" s="65"/>
      <c r="O278" s="65"/>
      <c r="P278" s="65"/>
      <c r="Q278" s="65"/>
      <c r="R278" s="65"/>
    </row>
    <row r="279" spans="3:18" s="67" customFormat="1" ht="18" customHeight="1" x14ac:dyDescent="0.3">
      <c r="C279" s="73"/>
      <c r="D279" s="73"/>
      <c r="E279" s="73"/>
      <c r="F279" s="73"/>
      <c r="G279" s="73"/>
      <c r="H279" s="73"/>
      <c r="I279" s="73"/>
      <c r="J279" s="73"/>
      <c r="K279" s="73"/>
      <c r="L279" s="73"/>
      <c r="M279" s="65"/>
      <c r="N279" s="65"/>
      <c r="O279" s="65"/>
      <c r="P279" s="65"/>
      <c r="Q279" s="65"/>
      <c r="R279" s="65"/>
    </row>
    <row r="280" spans="3:18" s="67" customFormat="1" ht="18" customHeight="1" x14ac:dyDescent="0.3">
      <c r="C280" s="73"/>
      <c r="D280" s="73"/>
      <c r="E280" s="73"/>
      <c r="F280" s="73"/>
      <c r="G280" s="73"/>
      <c r="H280" s="73"/>
      <c r="I280" s="73"/>
      <c r="J280" s="73"/>
      <c r="K280" s="73"/>
      <c r="L280" s="73"/>
      <c r="M280" s="65"/>
      <c r="N280" s="65"/>
      <c r="O280" s="65"/>
      <c r="P280" s="65"/>
      <c r="Q280" s="65"/>
      <c r="R280" s="65"/>
    </row>
    <row r="281" spans="3:18" s="67" customFormat="1" ht="18" customHeight="1" x14ac:dyDescent="0.3">
      <c r="C281" s="73"/>
      <c r="D281" s="73"/>
      <c r="E281" s="73"/>
      <c r="F281" s="73"/>
      <c r="G281" s="73"/>
      <c r="H281" s="73"/>
      <c r="I281" s="73"/>
      <c r="J281" s="73"/>
      <c r="K281" s="73"/>
      <c r="L281" s="73"/>
      <c r="M281" s="65"/>
      <c r="N281" s="65"/>
      <c r="O281" s="65"/>
      <c r="P281" s="65"/>
      <c r="Q281" s="65"/>
      <c r="R281" s="65"/>
    </row>
    <row r="282" spans="3:18" s="67" customFormat="1" ht="18" customHeight="1" x14ac:dyDescent="0.3">
      <c r="C282" s="73"/>
      <c r="D282" s="73"/>
      <c r="E282" s="73"/>
      <c r="F282" s="73"/>
      <c r="G282" s="73"/>
      <c r="H282" s="73"/>
      <c r="I282" s="73"/>
      <c r="J282" s="73"/>
      <c r="K282" s="73"/>
      <c r="L282" s="73"/>
      <c r="M282" s="65"/>
      <c r="N282" s="65"/>
      <c r="O282" s="65"/>
      <c r="P282" s="65"/>
      <c r="Q282" s="65"/>
      <c r="R282" s="65"/>
    </row>
    <row r="283" spans="3:18" s="67" customFormat="1" ht="18" customHeight="1" x14ac:dyDescent="0.3">
      <c r="C283" s="73"/>
      <c r="D283" s="73"/>
      <c r="E283" s="73"/>
      <c r="F283" s="73"/>
      <c r="G283" s="73"/>
      <c r="H283" s="73"/>
      <c r="I283" s="73"/>
      <c r="J283" s="73"/>
      <c r="K283" s="73"/>
      <c r="L283" s="73"/>
      <c r="M283" s="65"/>
      <c r="N283" s="65"/>
      <c r="O283" s="65"/>
      <c r="P283" s="65"/>
      <c r="Q283" s="65"/>
      <c r="R283" s="65"/>
    </row>
    <row r="284" spans="3:18" s="67" customFormat="1" ht="18" customHeight="1" x14ac:dyDescent="0.3">
      <c r="C284" s="73"/>
      <c r="D284" s="73"/>
      <c r="E284" s="73"/>
      <c r="F284" s="73"/>
      <c r="G284" s="73"/>
      <c r="H284" s="73"/>
      <c r="I284" s="73"/>
      <c r="J284" s="73"/>
      <c r="K284" s="73"/>
      <c r="L284" s="73"/>
      <c r="M284" s="65"/>
      <c r="N284" s="65"/>
      <c r="O284" s="65"/>
      <c r="P284" s="65"/>
      <c r="Q284" s="65"/>
      <c r="R284" s="65"/>
    </row>
    <row r="285" spans="3:18" s="67" customFormat="1" ht="18" customHeight="1" x14ac:dyDescent="0.3">
      <c r="C285" s="73"/>
      <c r="D285" s="73"/>
      <c r="E285" s="73"/>
      <c r="F285" s="73"/>
      <c r="G285" s="73"/>
      <c r="H285" s="73"/>
      <c r="I285" s="73"/>
      <c r="J285" s="73"/>
      <c r="K285" s="73"/>
      <c r="L285" s="73"/>
      <c r="M285" s="65"/>
      <c r="N285" s="65"/>
      <c r="O285" s="65"/>
      <c r="P285" s="65"/>
      <c r="Q285" s="65"/>
      <c r="R285" s="65"/>
    </row>
    <row r="286" spans="3:18" s="67" customFormat="1" ht="18" customHeight="1" x14ac:dyDescent="0.3">
      <c r="C286" s="73"/>
      <c r="D286" s="73"/>
      <c r="E286" s="73"/>
      <c r="F286" s="73"/>
      <c r="G286" s="73"/>
      <c r="H286" s="73"/>
      <c r="I286" s="73"/>
      <c r="J286" s="73"/>
      <c r="K286" s="73"/>
      <c r="L286" s="73"/>
      <c r="M286" s="65"/>
      <c r="N286" s="65"/>
      <c r="O286" s="65"/>
      <c r="P286" s="65"/>
      <c r="Q286" s="65"/>
      <c r="R286" s="65"/>
    </row>
    <row r="287" spans="3:18" s="67" customFormat="1" ht="18" customHeight="1" x14ac:dyDescent="0.3">
      <c r="C287" s="73"/>
      <c r="D287" s="73"/>
      <c r="E287" s="73"/>
      <c r="F287" s="73"/>
      <c r="G287" s="73"/>
      <c r="H287" s="73"/>
      <c r="I287" s="73"/>
      <c r="J287" s="73"/>
      <c r="K287" s="73"/>
      <c r="L287" s="73"/>
      <c r="M287" s="65"/>
      <c r="N287" s="65"/>
      <c r="O287" s="65"/>
      <c r="P287" s="65"/>
      <c r="Q287" s="65"/>
      <c r="R287" s="65"/>
    </row>
    <row r="288" spans="3:18" s="67" customFormat="1" ht="18" customHeight="1" x14ac:dyDescent="0.3">
      <c r="C288" s="73"/>
      <c r="D288" s="73"/>
      <c r="E288" s="73"/>
      <c r="F288" s="73"/>
      <c r="G288" s="73"/>
      <c r="H288" s="73"/>
      <c r="I288" s="73"/>
      <c r="J288" s="73"/>
      <c r="K288" s="73"/>
      <c r="L288" s="73"/>
      <c r="M288" s="65"/>
      <c r="N288" s="65"/>
      <c r="O288" s="65"/>
      <c r="P288" s="65"/>
      <c r="Q288" s="65"/>
      <c r="R288" s="65"/>
    </row>
    <row r="289" spans="3:18" s="67" customFormat="1" ht="18" customHeight="1" x14ac:dyDescent="0.3">
      <c r="C289" s="73"/>
      <c r="D289" s="73"/>
      <c r="E289" s="73"/>
      <c r="F289" s="73"/>
      <c r="G289" s="73"/>
      <c r="H289" s="73"/>
      <c r="I289" s="73"/>
      <c r="J289" s="73"/>
      <c r="K289" s="73"/>
      <c r="L289" s="73"/>
      <c r="M289" s="65"/>
      <c r="N289" s="65"/>
      <c r="O289" s="65"/>
      <c r="P289" s="65"/>
      <c r="Q289" s="65"/>
      <c r="R289" s="65"/>
    </row>
    <row r="290" spans="3:18" s="67" customFormat="1" ht="18" customHeight="1" x14ac:dyDescent="0.3">
      <c r="C290" s="73"/>
      <c r="D290" s="73"/>
      <c r="E290" s="73"/>
      <c r="F290" s="73"/>
      <c r="G290" s="73"/>
      <c r="H290" s="73"/>
      <c r="I290" s="73"/>
      <c r="J290" s="73"/>
      <c r="K290" s="73"/>
      <c r="L290" s="73"/>
      <c r="M290" s="65"/>
      <c r="N290" s="65"/>
      <c r="O290" s="65"/>
      <c r="P290" s="65"/>
      <c r="Q290" s="65"/>
      <c r="R290" s="65"/>
    </row>
    <row r="291" spans="3:18" s="67" customFormat="1" ht="18" customHeight="1" x14ac:dyDescent="0.3">
      <c r="C291" s="73"/>
      <c r="D291" s="73"/>
      <c r="E291" s="73"/>
      <c r="F291" s="73"/>
      <c r="G291" s="73"/>
      <c r="H291" s="73"/>
      <c r="I291" s="73"/>
      <c r="J291" s="73"/>
      <c r="K291" s="73"/>
      <c r="L291" s="73"/>
      <c r="M291" s="65"/>
      <c r="N291" s="65"/>
      <c r="O291" s="65"/>
      <c r="P291" s="65"/>
      <c r="Q291" s="65"/>
      <c r="R291" s="65"/>
    </row>
    <row r="292" spans="3:18" s="67" customFormat="1" ht="18" customHeight="1" x14ac:dyDescent="0.3">
      <c r="C292" s="73"/>
      <c r="D292" s="73"/>
      <c r="E292" s="73"/>
      <c r="F292" s="73"/>
      <c r="G292" s="73"/>
      <c r="H292" s="73"/>
      <c r="I292" s="73"/>
      <c r="J292" s="73"/>
      <c r="K292" s="73"/>
      <c r="L292" s="73"/>
      <c r="M292" s="65"/>
      <c r="N292" s="65"/>
      <c r="O292" s="65"/>
      <c r="P292" s="65"/>
      <c r="Q292" s="65"/>
      <c r="R292" s="65"/>
    </row>
    <row r="293" spans="3:18" s="67" customFormat="1" ht="18" customHeight="1" x14ac:dyDescent="0.3">
      <c r="C293" s="73"/>
      <c r="D293" s="73"/>
      <c r="E293" s="73"/>
      <c r="F293" s="73"/>
      <c r="G293" s="73"/>
      <c r="H293" s="73"/>
      <c r="I293" s="73"/>
      <c r="J293" s="73"/>
      <c r="K293" s="73"/>
      <c r="L293" s="73"/>
      <c r="M293" s="65"/>
      <c r="N293" s="65"/>
      <c r="O293" s="65"/>
      <c r="P293" s="65"/>
      <c r="Q293" s="65"/>
      <c r="R293" s="65"/>
    </row>
    <row r="294" spans="3:18" s="67" customFormat="1" ht="18" customHeight="1" x14ac:dyDescent="0.3">
      <c r="C294" s="73"/>
      <c r="D294" s="73"/>
      <c r="E294" s="73"/>
      <c r="F294" s="73"/>
      <c r="G294" s="73"/>
      <c r="H294" s="73"/>
      <c r="I294" s="73"/>
      <c r="J294" s="73"/>
      <c r="K294" s="73"/>
      <c r="L294" s="73"/>
      <c r="M294" s="65"/>
      <c r="N294" s="65"/>
      <c r="O294" s="65"/>
      <c r="P294" s="65"/>
      <c r="Q294" s="65"/>
      <c r="R294" s="65"/>
    </row>
    <row r="295" spans="3:18" s="67" customFormat="1" ht="18" customHeight="1" x14ac:dyDescent="0.3">
      <c r="C295" s="73"/>
      <c r="D295" s="73"/>
      <c r="E295" s="73"/>
      <c r="F295" s="73"/>
      <c r="G295" s="73"/>
      <c r="H295" s="73"/>
      <c r="I295" s="73"/>
      <c r="J295" s="73"/>
      <c r="K295" s="73"/>
      <c r="L295" s="73"/>
      <c r="M295" s="65"/>
      <c r="N295" s="65"/>
      <c r="O295" s="65"/>
      <c r="P295" s="65"/>
      <c r="Q295" s="65"/>
      <c r="R295" s="65"/>
    </row>
    <row r="296" spans="3:18" s="67" customFormat="1" ht="18" customHeight="1" x14ac:dyDescent="0.3">
      <c r="C296" s="73"/>
      <c r="D296" s="73"/>
      <c r="E296" s="73"/>
      <c r="F296" s="73"/>
      <c r="G296" s="73"/>
      <c r="H296" s="73"/>
      <c r="I296" s="73"/>
      <c r="J296" s="73"/>
      <c r="K296" s="73"/>
      <c r="L296" s="73"/>
      <c r="M296" s="65"/>
      <c r="N296" s="65"/>
      <c r="O296" s="65"/>
      <c r="P296" s="65"/>
      <c r="Q296" s="65"/>
      <c r="R296" s="65"/>
    </row>
    <row r="297" spans="3:18" s="67" customFormat="1" ht="18" customHeight="1" x14ac:dyDescent="0.3">
      <c r="C297" s="73"/>
      <c r="D297" s="73"/>
      <c r="E297" s="73"/>
      <c r="F297" s="73"/>
      <c r="G297" s="73"/>
      <c r="H297" s="73"/>
      <c r="I297" s="73"/>
      <c r="J297" s="73"/>
      <c r="K297" s="73"/>
      <c r="L297" s="73"/>
      <c r="M297" s="65"/>
      <c r="N297" s="65"/>
      <c r="O297" s="65"/>
      <c r="P297" s="65"/>
      <c r="Q297" s="65"/>
      <c r="R297" s="65"/>
    </row>
    <row r="298" spans="3:18" s="67" customFormat="1" ht="18" customHeight="1" x14ac:dyDescent="0.3">
      <c r="C298" s="73"/>
      <c r="D298" s="73"/>
      <c r="E298" s="73"/>
      <c r="F298" s="73"/>
      <c r="G298" s="73"/>
      <c r="H298" s="73"/>
      <c r="I298" s="73"/>
      <c r="J298" s="73"/>
      <c r="K298" s="73"/>
      <c r="L298" s="73"/>
      <c r="M298" s="65"/>
      <c r="N298" s="65"/>
      <c r="O298" s="65"/>
      <c r="P298" s="65"/>
      <c r="Q298" s="65"/>
      <c r="R298" s="65"/>
    </row>
    <row r="299" spans="3:18" s="67" customFormat="1" ht="18" customHeight="1" x14ac:dyDescent="0.3">
      <c r="C299" s="73"/>
      <c r="D299" s="73"/>
      <c r="E299" s="73"/>
      <c r="F299" s="73"/>
      <c r="G299" s="73"/>
      <c r="H299" s="73"/>
      <c r="I299" s="73"/>
      <c r="J299" s="73"/>
      <c r="K299" s="73"/>
      <c r="L299" s="73"/>
      <c r="M299" s="65"/>
      <c r="N299" s="65"/>
      <c r="O299" s="65"/>
      <c r="P299" s="65"/>
      <c r="Q299" s="65"/>
      <c r="R299" s="65"/>
    </row>
    <row r="300" spans="3:18" s="67" customFormat="1" ht="18" customHeight="1" x14ac:dyDescent="0.3">
      <c r="C300" s="73"/>
      <c r="D300" s="73"/>
      <c r="E300" s="73"/>
      <c r="F300" s="73"/>
      <c r="G300" s="73"/>
      <c r="H300" s="73"/>
      <c r="I300" s="73"/>
      <c r="J300" s="73"/>
      <c r="K300" s="73"/>
      <c r="L300" s="73"/>
      <c r="M300" s="65"/>
      <c r="N300" s="65"/>
      <c r="O300" s="65"/>
      <c r="P300" s="65"/>
      <c r="Q300" s="65"/>
      <c r="R300" s="65"/>
    </row>
    <row r="301" spans="3:18" s="67" customFormat="1" ht="18" customHeight="1" x14ac:dyDescent="0.3">
      <c r="C301" s="73"/>
      <c r="D301" s="73"/>
      <c r="E301" s="73"/>
      <c r="F301" s="73"/>
      <c r="G301" s="73"/>
      <c r="H301" s="73"/>
      <c r="I301" s="73"/>
      <c r="J301" s="73"/>
      <c r="K301" s="73"/>
      <c r="L301" s="73"/>
      <c r="M301" s="65"/>
      <c r="N301" s="65"/>
      <c r="O301" s="65"/>
      <c r="P301" s="65"/>
      <c r="Q301" s="65"/>
      <c r="R301" s="65"/>
    </row>
    <row r="302" spans="3:18" s="67" customFormat="1" ht="18" customHeight="1" x14ac:dyDescent="0.3">
      <c r="C302" s="73"/>
      <c r="D302" s="73"/>
      <c r="E302" s="73"/>
      <c r="F302" s="73"/>
      <c r="G302" s="73"/>
      <c r="H302" s="73"/>
      <c r="I302" s="73"/>
      <c r="J302" s="73"/>
      <c r="K302" s="73"/>
      <c r="L302" s="73"/>
      <c r="M302" s="65"/>
      <c r="N302" s="65"/>
      <c r="O302" s="65"/>
      <c r="P302" s="65"/>
      <c r="Q302" s="65"/>
      <c r="R302" s="65"/>
    </row>
    <row r="303" spans="3:18" s="67" customFormat="1" ht="18" customHeight="1" x14ac:dyDescent="0.3">
      <c r="C303" s="73"/>
      <c r="D303" s="73"/>
      <c r="E303" s="73"/>
      <c r="F303" s="73"/>
      <c r="G303" s="73"/>
      <c r="H303" s="73"/>
      <c r="I303" s="73"/>
      <c r="J303" s="73"/>
      <c r="K303" s="73"/>
      <c r="L303" s="73"/>
      <c r="M303" s="65"/>
      <c r="N303" s="65"/>
      <c r="O303" s="65"/>
      <c r="P303" s="65"/>
      <c r="Q303" s="65"/>
      <c r="R303" s="65"/>
    </row>
    <row r="304" spans="3:18" s="67" customFormat="1" ht="18" customHeight="1" x14ac:dyDescent="0.3">
      <c r="C304" s="73"/>
      <c r="D304" s="73"/>
      <c r="E304" s="73"/>
      <c r="F304" s="73"/>
      <c r="G304" s="73"/>
      <c r="H304" s="73"/>
      <c r="I304" s="73"/>
      <c r="J304" s="73"/>
      <c r="K304" s="73"/>
      <c r="L304" s="73"/>
      <c r="M304" s="65"/>
      <c r="N304" s="65"/>
      <c r="O304" s="65"/>
      <c r="P304" s="65"/>
      <c r="Q304" s="65"/>
      <c r="R304" s="65"/>
    </row>
    <row r="305" spans="3:18" s="67" customFormat="1" ht="18" customHeight="1" x14ac:dyDescent="0.3">
      <c r="C305" s="73"/>
      <c r="D305" s="73"/>
      <c r="E305" s="73"/>
      <c r="F305" s="73"/>
      <c r="G305" s="73"/>
      <c r="H305" s="73"/>
      <c r="I305" s="73"/>
      <c r="J305" s="73"/>
      <c r="K305" s="73"/>
      <c r="L305" s="73"/>
      <c r="M305" s="65"/>
      <c r="N305" s="65"/>
      <c r="O305" s="65"/>
      <c r="P305" s="65"/>
      <c r="Q305" s="65"/>
      <c r="R305" s="65"/>
    </row>
    <row r="306" spans="3:18" s="67" customFormat="1" ht="18" customHeight="1" x14ac:dyDescent="0.3">
      <c r="C306" s="73"/>
      <c r="D306" s="73"/>
      <c r="E306" s="73"/>
      <c r="F306" s="73"/>
      <c r="G306" s="73"/>
      <c r="H306" s="73"/>
      <c r="I306" s="73"/>
      <c r="J306" s="73"/>
      <c r="K306" s="73"/>
      <c r="L306" s="73"/>
      <c r="M306" s="65"/>
      <c r="N306" s="65"/>
      <c r="O306" s="65"/>
      <c r="P306" s="65"/>
      <c r="Q306" s="65"/>
      <c r="R306" s="65"/>
    </row>
    <row r="307" spans="3:18" s="67" customFormat="1" ht="18" customHeight="1" x14ac:dyDescent="0.3">
      <c r="C307" s="73"/>
      <c r="D307" s="73"/>
      <c r="E307" s="73"/>
      <c r="F307" s="73"/>
      <c r="G307" s="73"/>
      <c r="H307" s="73"/>
      <c r="I307" s="73"/>
      <c r="J307" s="73"/>
      <c r="K307" s="73"/>
      <c r="L307" s="73"/>
      <c r="M307" s="65"/>
      <c r="N307" s="65"/>
      <c r="O307" s="65"/>
      <c r="P307" s="65"/>
      <c r="Q307" s="65"/>
      <c r="R307" s="65"/>
    </row>
    <row r="308" spans="3:18" s="67" customFormat="1" ht="18" customHeight="1" x14ac:dyDescent="0.3">
      <c r="C308" s="73"/>
      <c r="D308" s="73"/>
      <c r="E308" s="73"/>
      <c r="F308" s="73"/>
      <c r="G308" s="73"/>
      <c r="H308" s="73"/>
      <c r="I308" s="73"/>
      <c r="J308" s="73"/>
      <c r="K308" s="73"/>
      <c r="L308" s="73"/>
      <c r="M308" s="65"/>
      <c r="N308" s="65"/>
      <c r="O308" s="65"/>
      <c r="P308" s="65"/>
      <c r="Q308" s="65"/>
      <c r="R308" s="65"/>
    </row>
    <row r="309" spans="3:18" s="67" customFormat="1" ht="18" customHeight="1" x14ac:dyDescent="0.3">
      <c r="C309" s="73"/>
      <c r="D309" s="73"/>
      <c r="E309" s="73"/>
      <c r="F309" s="73"/>
      <c r="G309" s="73"/>
      <c r="H309" s="73"/>
      <c r="I309" s="73"/>
      <c r="J309" s="73"/>
      <c r="K309" s="73"/>
      <c r="L309" s="73"/>
      <c r="M309" s="65"/>
      <c r="N309" s="65"/>
      <c r="O309" s="65"/>
      <c r="P309" s="65"/>
      <c r="Q309" s="65"/>
      <c r="R309" s="65"/>
    </row>
    <row r="310" spans="3:18" s="67" customFormat="1" ht="18" customHeight="1" x14ac:dyDescent="0.3">
      <c r="C310" s="73"/>
      <c r="D310" s="73"/>
      <c r="E310" s="73"/>
      <c r="F310" s="73"/>
      <c r="G310" s="73"/>
      <c r="H310" s="73"/>
      <c r="I310" s="73"/>
      <c r="J310" s="73"/>
      <c r="K310" s="73"/>
      <c r="L310" s="73"/>
      <c r="M310" s="65"/>
      <c r="N310" s="65"/>
      <c r="O310" s="65"/>
      <c r="P310" s="65"/>
      <c r="Q310" s="65"/>
      <c r="R310" s="65"/>
    </row>
    <row r="311" spans="3:18" s="67" customFormat="1" ht="18" customHeight="1" x14ac:dyDescent="0.3">
      <c r="C311" s="73"/>
      <c r="D311" s="73"/>
      <c r="E311" s="73"/>
      <c r="F311" s="73"/>
      <c r="G311" s="73"/>
      <c r="H311" s="73"/>
      <c r="I311" s="73"/>
      <c r="J311" s="73"/>
      <c r="K311" s="73"/>
      <c r="L311" s="73"/>
      <c r="M311" s="65"/>
      <c r="N311" s="65"/>
      <c r="O311" s="65"/>
      <c r="P311" s="65"/>
      <c r="Q311" s="65"/>
      <c r="R311" s="65"/>
    </row>
    <row r="312" spans="3:18" s="67" customFormat="1" ht="18" customHeight="1" x14ac:dyDescent="0.3">
      <c r="C312" s="73"/>
      <c r="D312" s="73"/>
      <c r="E312" s="73"/>
      <c r="F312" s="73"/>
      <c r="G312" s="73"/>
      <c r="H312" s="73"/>
      <c r="I312" s="73"/>
      <c r="J312" s="73"/>
      <c r="K312" s="73"/>
      <c r="L312" s="73"/>
      <c r="M312" s="65"/>
      <c r="N312" s="65"/>
      <c r="O312" s="65"/>
      <c r="P312" s="65"/>
      <c r="Q312" s="65"/>
      <c r="R312" s="65"/>
    </row>
    <row r="313" spans="3:18" s="67" customFormat="1" ht="18" customHeight="1" x14ac:dyDescent="0.3">
      <c r="C313" s="73"/>
      <c r="D313" s="73"/>
      <c r="E313" s="73"/>
      <c r="F313" s="73"/>
      <c r="G313" s="73"/>
      <c r="H313" s="73"/>
      <c r="I313" s="73"/>
      <c r="J313" s="73"/>
      <c r="K313" s="73"/>
      <c r="L313" s="73"/>
      <c r="M313" s="65"/>
      <c r="N313" s="65"/>
      <c r="O313" s="65"/>
      <c r="P313" s="65"/>
      <c r="Q313" s="65"/>
      <c r="R313" s="65"/>
    </row>
    <row r="314" spans="3:18" s="67" customFormat="1" ht="18" customHeight="1" x14ac:dyDescent="0.3">
      <c r="C314" s="73"/>
      <c r="D314" s="73"/>
      <c r="E314" s="73"/>
      <c r="F314" s="73"/>
      <c r="G314" s="73"/>
      <c r="H314" s="73"/>
      <c r="I314" s="73"/>
      <c r="J314" s="73"/>
      <c r="K314" s="73"/>
      <c r="L314" s="73"/>
      <c r="M314" s="65"/>
      <c r="N314" s="65"/>
      <c r="O314" s="65"/>
      <c r="P314" s="65"/>
      <c r="Q314" s="65"/>
      <c r="R314" s="65"/>
    </row>
    <row r="315" spans="3:18" s="67" customFormat="1" ht="18" customHeight="1" x14ac:dyDescent="0.3">
      <c r="C315" s="73"/>
      <c r="D315" s="73"/>
      <c r="E315" s="73"/>
      <c r="F315" s="73"/>
      <c r="G315" s="73"/>
      <c r="H315" s="73"/>
      <c r="I315" s="73"/>
      <c r="J315" s="73"/>
      <c r="K315" s="73"/>
      <c r="L315" s="73"/>
      <c r="M315" s="65"/>
      <c r="N315" s="65"/>
      <c r="O315" s="65"/>
      <c r="P315" s="65"/>
      <c r="Q315" s="65"/>
      <c r="R315" s="65"/>
    </row>
    <row r="316" spans="3:18" s="67" customFormat="1" ht="18" customHeight="1" x14ac:dyDescent="0.3">
      <c r="C316" s="73"/>
      <c r="D316" s="73"/>
      <c r="E316" s="73"/>
      <c r="F316" s="73"/>
      <c r="G316" s="73"/>
      <c r="H316" s="73"/>
      <c r="I316" s="73"/>
      <c r="J316" s="73"/>
      <c r="K316" s="73"/>
      <c r="L316" s="73"/>
      <c r="M316" s="65"/>
      <c r="N316" s="65"/>
      <c r="O316" s="65"/>
      <c r="P316" s="65"/>
      <c r="Q316" s="65"/>
      <c r="R316" s="65"/>
    </row>
    <row r="317" spans="3:18" s="67" customFormat="1" ht="18" customHeight="1" x14ac:dyDescent="0.3">
      <c r="C317" s="73"/>
      <c r="D317" s="73"/>
      <c r="E317" s="73"/>
      <c r="F317" s="73"/>
      <c r="G317" s="73"/>
      <c r="H317" s="73"/>
      <c r="I317" s="73"/>
      <c r="J317" s="73"/>
      <c r="K317" s="73"/>
      <c r="L317" s="73"/>
      <c r="M317" s="65"/>
      <c r="N317" s="65"/>
      <c r="O317" s="65"/>
      <c r="P317" s="65"/>
      <c r="Q317" s="65"/>
      <c r="R317" s="65"/>
    </row>
    <row r="318" spans="3:18" s="67" customFormat="1" ht="18" customHeight="1" x14ac:dyDescent="0.3">
      <c r="C318" s="73"/>
      <c r="D318" s="73"/>
      <c r="E318" s="73"/>
      <c r="F318" s="73"/>
      <c r="G318" s="73"/>
      <c r="H318" s="73"/>
      <c r="I318" s="73"/>
      <c r="J318" s="73"/>
      <c r="K318" s="73"/>
      <c r="L318" s="73"/>
      <c r="M318" s="65"/>
      <c r="N318" s="65"/>
      <c r="O318" s="65"/>
      <c r="P318" s="65"/>
      <c r="Q318" s="65"/>
      <c r="R318" s="65"/>
    </row>
    <row r="319" spans="3:18" s="67" customFormat="1" ht="18" customHeight="1" x14ac:dyDescent="0.3">
      <c r="C319" s="73"/>
      <c r="D319" s="73"/>
      <c r="E319" s="73"/>
      <c r="F319" s="73"/>
      <c r="G319" s="73"/>
      <c r="H319" s="73"/>
      <c r="I319" s="73"/>
      <c r="J319" s="73"/>
      <c r="K319" s="73"/>
      <c r="L319" s="73"/>
      <c r="M319" s="65"/>
      <c r="N319" s="65"/>
      <c r="O319" s="65"/>
      <c r="P319" s="65"/>
      <c r="Q319" s="65"/>
      <c r="R319" s="65"/>
    </row>
    <row r="320" spans="3:18" s="67" customFormat="1" ht="18" customHeight="1" x14ac:dyDescent="0.3">
      <c r="C320" s="73"/>
      <c r="D320" s="73"/>
      <c r="E320" s="73"/>
      <c r="F320" s="73"/>
      <c r="G320" s="73"/>
      <c r="H320" s="73"/>
      <c r="I320" s="73"/>
      <c r="J320" s="73"/>
      <c r="K320" s="73"/>
      <c r="L320" s="73"/>
      <c r="M320" s="65"/>
      <c r="N320" s="65"/>
      <c r="O320" s="65"/>
      <c r="P320" s="65"/>
      <c r="Q320" s="65"/>
      <c r="R320" s="65"/>
    </row>
    <row r="321" spans="3:18" s="67" customFormat="1" ht="18" customHeight="1" x14ac:dyDescent="0.3">
      <c r="C321" s="73"/>
      <c r="D321" s="73"/>
      <c r="E321" s="73"/>
      <c r="F321" s="73"/>
      <c r="G321" s="73"/>
      <c r="H321" s="73"/>
      <c r="I321" s="73"/>
      <c r="J321" s="73"/>
      <c r="K321" s="73"/>
      <c r="L321" s="73"/>
      <c r="M321" s="65"/>
      <c r="N321" s="65"/>
      <c r="O321" s="65"/>
      <c r="P321" s="65"/>
      <c r="Q321" s="65"/>
      <c r="R321" s="65"/>
    </row>
    <row r="322" spans="3:18" s="67" customFormat="1" ht="18" customHeight="1" x14ac:dyDescent="0.3">
      <c r="C322" s="73"/>
      <c r="D322" s="73"/>
      <c r="E322" s="73"/>
      <c r="F322" s="73"/>
      <c r="G322" s="73"/>
      <c r="H322" s="73"/>
      <c r="I322" s="73"/>
      <c r="J322" s="73"/>
      <c r="K322" s="73"/>
      <c r="L322" s="73"/>
      <c r="M322" s="65"/>
      <c r="N322" s="65"/>
      <c r="O322" s="65"/>
      <c r="P322" s="65"/>
      <c r="Q322" s="65"/>
      <c r="R322" s="65"/>
    </row>
    <row r="323" spans="3:18" s="67" customFormat="1" ht="18" customHeight="1" x14ac:dyDescent="0.3">
      <c r="C323" s="73"/>
      <c r="D323" s="73"/>
      <c r="E323" s="73"/>
      <c r="F323" s="73"/>
      <c r="G323" s="73"/>
      <c r="H323" s="73"/>
      <c r="I323" s="73"/>
      <c r="J323" s="73"/>
      <c r="K323" s="73"/>
      <c r="L323" s="73"/>
      <c r="M323" s="65"/>
      <c r="N323" s="65"/>
      <c r="O323" s="65"/>
      <c r="P323" s="65"/>
      <c r="Q323" s="65"/>
      <c r="R323" s="65"/>
    </row>
    <row r="324" spans="3:18" s="67" customFormat="1" ht="18" customHeight="1" x14ac:dyDescent="0.3">
      <c r="C324" s="73"/>
      <c r="D324" s="73"/>
      <c r="E324" s="73"/>
      <c r="F324" s="73"/>
      <c r="G324" s="73"/>
      <c r="H324" s="73"/>
      <c r="I324" s="73"/>
      <c r="J324" s="73"/>
      <c r="K324" s="73"/>
      <c r="L324" s="73"/>
      <c r="M324" s="65"/>
      <c r="N324" s="65"/>
      <c r="O324" s="65"/>
      <c r="P324" s="65"/>
      <c r="Q324" s="65"/>
      <c r="R324" s="65"/>
    </row>
    <row r="325" spans="3:18" s="67" customFormat="1" ht="18" customHeight="1" x14ac:dyDescent="0.3">
      <c r="C325" s="73"/>
      <c r="D325" s="73"/>
      <c r="E325" s="73"/>
      <c r="F325" s="73"/>
      <c r="G325" s="73"/>
      <c r="H325" s="73"/>
      <c r="I325" s="73"/>
      <c r="J325" s="73"/>
      <c r="K325" s="73"/>
      <c r="L325" s="73"/>
      <c r="M325" s="65"/>
      <c r="N325" s="65"/>
      <c r="O325" s="65"/>
      <c r="P325" s="65"/>
      <c r="Q325" s="65"/>
      <c r="R325" s="65"/>
    </row>
    <row r="326" spans="3:18" s="67" customFormat="1" ht="18" customHeight="1" x14ac:dyDescent="0.3">
      <c r="C326" s="73"/>
      <c r="D326" s="73"/>
      <c r="E326" s="73"/>
      <c r="F326" s="73"/>
      <c r="G326" s="73"/>
      <c r="H326" s="73"/>
      <c r="I326" s="73"/>
      <c r="J326" s="73"/>
      <c r="K326" s="73"/>
      <c r="L326" s="73"/>
      <c r="M326" s="65"/>
      <c r="N326" s="65"/>
      <c r="O326" s="65"/>
      <c r="P326" s="65"/>
      <c r="Q326" s="65"/>
      <c r="R326" s="65"/>
    </row>
    <row r="327" spans="3:18" s="67" customFormat="1" ht="18" customHeight="1" x14ac:dyDescent="0.3">
      <c r="C327" s="73"/>
      <c r="D327" s="73"/>
      <c r="E327" s="73"/>
      <c r="F327" s="73"/>
      <c r="G327" s="73"/>
      <c r="H327" s="73"/>
      <c r="I327" s="73"/>
      <c r="J327" s="73"/>
      <c r="K327" s="73"/>
      <c r="L327" s="73"/>
      <c r="M327" s="65"/>
      <c r="N327" s="65"/>
      <c r="O327" s="65"/>
      <c r="P327" s="65"/>
      <c r="Q327" s="65"/>
      <c r="R327" s="65"/>
    </row>
    <row r="328" spans="3:18" s="67" customFormat="1" ht="18" customHeight="1" x14ac:dyDescent="0.3">
      <c r="C328" s="73"/>
      <c r="D328" s="73"/>
      <c r="E328" s="73"/>
      <c r="F328" s="73"/>
      <c r="G328" s="73"/>
      <c r="H328" s="73"/>
      <c r="I328" s="73"/>
      <c r="J328" s="73"/>
      <c r="K328" s="73"/>
      <c r="L328" s="73"/>
      <c r="M328" s="65"/>
      <c r="N328" s="65"/>
      <c r="O328" s="65"/>
      <c r="P328" s="65"/>
      <c r="Q328" s="65"/>
      <c r="R328" s="65"/>
    </row>
    <row r="329" spans="3:18" s="67" customFormat="1" ht="18" customHeight="1" x14ac:dyDescent="0.3">
      <c r="C329" s="73"/>
      <c r="D329" s="73"/>
      <c r="E329" s="73"/>
      <c r="F329" s="73"/>
      <c r="G329" s="73"/>
      <c r="H329" s="73"/>
      <c r="I329" s="73"/>
      <c r="J329" s="73"/>
      <c r="K329" s="73"/>
      <c r="L329" s="73"/>
      <c r="M329" s="65"/>
      <c r="N329" s="65"/>
      <c r="O329" s="65"/>
      <c r="P329" s="65"/>
      <c r="Q329" s="65"/>
      <c r="R329" s="65"/>
    </row>
    <row r="330" spans="3:18" s="67" customFormat="1" ht="18" customHeight="1" x14ac:dyDescent="0.3">
      <c r="C330" s="73"/>
      <c r="D330" s="73"/>
      <c r="E330" s="73"/>
      <c r="F330" s="73"/>
      <c r="G330" s="73"/>
      <c r="H330" s="73"/>
      <c r="I330" s="73"/>
      <c r="J330" s="73"/>
      <c r="K330" s="73"/>
      <c r="L330" s="73"/>
      <c r="M330" s="65"/>
      <c r="N330" s="65"/>
      <c r="O330" s="65"/>
      <c r="P330" s="65"/>
      <c r="Q330" s="65"/>
      <c r="R330" s="65"/>
    </row>
    <row r="331" spans="3:18" s="67" customFormat="1" ht="18" customHeight="1" x14ac:dyDescent="0.3">
      <c r="C331" s="73"/>
      <c r="D331" s="73"/>
      <c r="E331" s="73"/>
      <c r="F331" s="73"/>
      <c r="G331" s="73"/>
      <c r="H331" s="73"/>
      <c r="I331" s="73"/>
      <c r="J331" s="73"/>
      <c r="K331" s="73"/>
      <c r="L331" s="73"/>
      <c r="M331" s="65"/>
      <c r="N331" s="65"/>
      <c r="O331" s="65"/>
      <c r="P331" s="65"/>
      <c r="Q331" s="65"/>
      <c r="R331" s="65"/>
    </row>
    <row r="332" spans="3:18" s="67" customFormat="1" ht="18" customHeight="1" x14ac:dyDescent="0.3">
      <c r="C332" s="73"/>
      <c r="D332" s="73"/>
      <c r="E332" s="73"/>
      <c r="F332" s="73"/>
      <c r="G332" s="73"/>
      <c r="H332" s="73"/>
      <c r="I332" s="73"/>
      <c r="J332" s="73"/>
      <c r="K332" s="73"/>
      <c r="L332" s="73"/>
      <c r="M332" s="65"/>
      <c r="N332" s="65"/>
      <c r="O332" s="65"/>
      <c r="P332" s="65"/>
      <c r="Q332" s="65"/>
      <c r="R332" s="65"/>
    </row>
    <row r="333" spans="3:18" s="67" customFormat="1" ht="18" customHeight="1" x14ac:dyDescent="0.3">
      <c r="C333" s="73"/>
      <c r="D333" s="73"/>
      <c r="E333" s="73"/>
      <c r="F333" s="73"/>
      <c r="G333" s="73"/>
      <c r="H333" s="73"/>
      <c r="I333" s="73"/>
      <c r="J333" s="73"/>
      <c r="K333" s="73"/>
      <c r="L333" s="73"/>
      <c r="M333" s="65"/>
      <c r="N333" s="65"/>
      <c r="O333" s="65"/>
      <c r="P333" s="65"/>
      <c r="Q333" s="65"/>
      <c r="R333" s="65"/>
    </row>
    <row r="334" spans="3:18" s="67" customFormat="1" ht="18" customHeight="1" x14ac:dyDescent="0.3">
      <c r="C334" s="73"/>
      <c r="D334" s="73"/>
      <c r="E334" s="73"/>
      <c r="F334" s="73"/>
      <c r="G334" s="73"/>
      <c r="H334" s="73"/>
      <c r="I334" s="73"/>
      <c r="J334" s="73"/>
      <c r="K334" s="73"/>
      <c r="L334" s="73"/>
      <c r="M334" s="65"/>
      <c r="N334" s="65"/>
      <c r="O334" s="65"/>
      <c r="P334" s="65"/>
      <c r="Q334" s="65"/>
      <c r="R334" s="65"/>
    </row>
    <row r="335" spans="3:18" s="67" customFormat="1" ht="18" customHeight="1" x14ac:dyDescent="0.3">
      <c r="C335" s="73"/>
      <c r="D335" s="73"/>
      <c r="E335" s="73"/>
      <c r="F335" s="73"/>
      <c r="G335" s="73"/>
      <c r="H335" s="73"/>
      <c r="I335" s="73"/>
      <c r="J335" s="73"/>
      <c r="K335" s="73"/>
      <c r="L335" s="73"/>
      <c r="M335" s="65"/>
      <c r="N335" s="65"/>
      <c r="O335" s="65"/>
      <c r="P335" s="65"/>
      <c r="Q335" s="65"/>
      <c r="R335" s="65"/>
    </row>
    <row r="336" spans="3:18" s="67" customFormat="1" ht="18" customHeight="1" x14ac:dyDescent="0.3">
      <c r="C336" s="73"/>
      <c r="D336" s="73"/>
      <c r="E336" s="73"/>
      <c r="F336" s="73"/>
      <c r="G336" s="73"/>
      <c r="H336" s="73"/>
      <c r="I336" s="73"/>
      <c r="J336" s="73"/>
      <c r="K336" s="73"/>
      <c r="L336" s="73"/>
      <c r="M336" s="65"/>
      <c r="N336" s="65"/>
      <c r="O336" s="65"/>
      <c r="P336" s="65"/>
      <c r="Q336" s="65"/>
      <c r="R336" s="65"/>
    </row>
    <row r="337" spans="3:18" s="67" customFormat="1" ht="18" customHeight="1" x14ac:dyDescent="0.3">
      <c r="C337" s="73"/>
      <c r="D337" s="73"/>
      <c r="E337" s="73"/>
      <c r="F337" s="73"/>
      <c r="G337" s="73"/>
      <c r="H337" s="73"/>
      <c r="I337" s="73"/>
      <c r="J337" s="73"/>
      <c r="K337" s="73"/>
      <c r="L337" s="73"/>
      <c r="M337" s="65"/>
      <c r="N337" s="65"/>
      <c r="O337" s="65"/>
      <c r="P337" s="65"/>
      <c r="Q337" s="65"/>
      <c r="R337" s="65"/>
    </row>
    <row r="338" spans="3:18" s="67" customFormat="1" ht="18" customHeight="1" x14ac:dyDescent="0.3">
      <c r="C338" s="73"/>
      <c r="D338" s="73"/>
      <c r="E338" s="73"/>
      <c r="F338" s="73"/>
      <c r="G338" s="73"/>
      <c r="H338" s="73"/>
      <c r="I338" s="73"/>
      <c r="J338" s="73"/>
      <c r="K338" s="73"/>
      <c r="L338" s="73"/>
      <c r="M338" s="65"/>
      <c r="N338" s="65"/>
      <c r="O338" s="65"/>
      <c r="P338" s="65"/>
      <c r="Q338" s="65"/>
      <c r="R338" s="65"/>
    </row>
    <row r="339" spans="3:18" s="67" customFormat="1" ht="18" customHeight="1" x14ac:dyDescent="0.3">
      <c r="C339" s="73"/>
      <c r="D339" s="73"/>
      <c r="E339" s="73"/>
      <c r="F339" s="73"/>
      <c r="G339" s="73"/>
      <c r="H339" s="73"/>
      <c r="I339" s="73"/>
      <c r="J339" s="73"/>
      <c r="K339" s="73"/>
      <c r="L339" s="73"/>
      <c r="M339" s="65"/>
      <c r="N339" s="65"/>
      <c r="O339" s="65"/>
      <c r="P339" s="65"/>
      <c r="Q339" s="65"/>
      <c r="R339" s="65"/>
    </row>
    <row r="340" spans="3:18" s="67" customFormat="1" ht="18" customHeight="1" x14ac:dyDescent="0.3">
      <c r="C340" s="73"/>
      <c r="D340" s="73"/>
      <c r="E340" s="73"/>
      <c r="F340" s="73"/>
      <c r="G340" s="73"/>
      <c r="H340" s="73"/>
      <c r="I340" s="73"/>
      <c r="J340" s="73"/>
      <c r="K340" s="73"/>
      <c r="L340" s="73"/>
      <c r="M340" s="65"/>
      <c r="N340" s="65"/>
      <c r="O340" s="65"/>
      <c r="P340" s="65"/>
      <c r="Q340" s="65"/>
      <c r="R340" s="65"/>
    </row>
    <row r="341" spans="3:18" s="67" customFormat="1" ht="18" customHeight="1" x14ac:dyDescent="0.3">
      <c r="C341" s="73"/>
      <c r="D341" s="73"/>
      <c r="E341" s="73"/>
      <c r="F341" s="73"/>
      <c r="G341" s="73"/>
      <c r="H341" s="73"/>
      <c r="I341" s="73"/>
      <c r="J341" s="73"/>
      <c r="K341" s="73"/>
      <c r="L341" s="73"/>
      <c r="M341" s="65"/>
      <c r="N341" s="65"/>
      <c r="O341" s="65"/>
      <c r="P341" s="65"/>
      <c r="Q341" s="65"/>
      <c r="R341" s="65"/>
    </row>
    <row r="342" spans="3:18" s="67" customFormat="1" ht="18" customHeight="1" x14ac:dyDescent="0.3">
      <c r="C342" s="73"/>
      <c r="D342" s="73"/>
      <c r="E342" s="73"/>
      <c r="F342" s="73"/>
      <c r="G342" s="73"/>
      <c r="H342" s="73"/>
      <c r="I342" s="73"/>
      <c r="J342" s="73"/>
      <c r="K342" s="73"/>
      <c r="L342" s="73"/>
      <c r="M342" s="65"/>
      <c r="N342" s="65"/>
      <c r="O342" s="65"/>
      <c r="P342" s="65"/>
      <c r="Q342" s="65"/>
      <c r="R342" s="65"/>
    </row>
    <row r="343" spans="3:18" s="67" customFormat="1" ht="18" customHeight="1" x14ac:dyDescent="0.3">
      <c r="C343" s="73"/>
      <c r="D343" s="73"/>
      <c r="E343" s="73"/>
      <c r="F343" s="73"/>
      <c r="G343" s="73"/>
      <c r="H343" s="73"/>
      <c r="I343" s="73"/>
      <c r="J343" s="73"/>
      <c r="K343" s="73"/>
      <c r="L343" s="73"/>
      <c r="M343" s="65"/>
      <c r="N343" s="65"/>
      <c r="O343" s="65"/>
      <c r="P343" s="65"/>
      <c r="Q343" s="65"/>
      <c r="R343" s="65"/>
    </row>
    <row r="344" spans="3:18" s="67" customFormat="1" ht="18" customHeight="1" x14ac:dyDescent="0.3">
      <c r="C344" s="73"/>
      <c r="D344" s="73"/>
      <c r="E344" s="73"/>
      <c r="F344" s="73"/>
      <c r="G344" s="73"/>
      <c r="H344" s="73"/>
      <c r="I344" s="73"/>
      <c r="J344" s="73"/>
      <c r="K344" s="73"/>
      <c r="L344" s="73"/>
      <c r="M344" s="65"/>
      <c r="N344" s="65"/>
      <c r="O344" s="65"/>
      <c r="P344" s="65"/>
      <c r="Q344" s="65"/>
      <c r="R344" s="65"/>
    </row>
    <row r="345" spans="3:18" s="67" customFormat="1" ht="18" customHeight="1" x14ac:dyDescent="0.3">
      <c r="C345" s="73"/>
      <c r="D345" s="73"/>
      <c r="E345" s="73"/>
      <c r="F345" s="73"/>
      <c r="G345" s="73"/>
      <c r="H345" s="73"/>
      <c r="I345" s="73"/>
      <c r="J345" s="73"/>
      <c r="K345" s="73"/>
      <c r="L345" s="73"/>
      <c r="M345" s="65"/>
      <c r="N345" s="65"/>
      <c r="O345" s="65"/>
      <c r="P345" s="65"/>
      <c r="Q345" s="65"/>
      <c r="R345" s="65"/>
    </row>
    <row r="346" spans="3:18" s="67" customFormat="1" ht="18" customHeight="1" x14ac:dyDescent="0.3">
      <c r="C346" s="73"/>
      <c r="D346" s="73"/>
      <c r="E346" s="73"/>
      <c r="F346" s="73"/>
      <c r="G346" s="73"/>
      <c r="H346" s="73"/>
      <c r="I346" s="73"/>
      <c r="J346" s="73"/>
      <c r="K346" s="73"/>
      <c r="L346" s="73"/>
      <c r="M346" s="65"/>
      <c r="N346" s="65"/>
      <c r="O346" s="65"/>
      <c r="P346" s="65"/>
      <c r="Q346" s="65"/>
      <c r="R346" s="65"/>
    </row>
    <row r="347" spans="3:18" s="67" customFormat="1" ht="18" customHeight="1" x14ac:dyDescent="0.3">
      <c r="C347" s="73"/>
      <c r="D347" s="73"/>
      <c r="E347" s="73"/>
      <c r="F347" s="73"/>
      <c r="G347" s="73"/>
      <c r="H347" s="73"/>
      <c r="I347" s="73"/>
      <c r="J347" s="73"/>
      <c r="K347" s="73"/>
      <c r="L347" s="73"/>
      <c r="M347" s="65"/>
      <c r="N347" s="65"/>
      <c r="O347" s="65"/>
      <c r="P347" s="65"/>
      <c r="Q347" s="65"/>
      <c r="R347" s="65"/>
    </row>
    <row r="348" spans="3:18" s="67" customFormat="1" ht="18" customHeight="1" x14ac:dyDescent="0.3">
      <c r="C348" s="73"/>
      <c r="D348" s="73"/>
      <c r="E348" s="73"/>
      <c r="F348" s="73"/>
      <c r="G348" s="73"/>
      <c r="H348" s="73"/>
      <c r="I348" s="73"/>
      <c r="J348" s="73"/>
      <c r="K348" s="73"/>
      <c r="L348" s="73"/>
      <c r="M348" s="65"/>
      <c r="N348" s="65"/>
      <c r="O348" s="65"/>
      <c r="P348" s="65"/>
      <c r="Q348" s="65"/>
      <c r="R348" s="65"/>
    </row>
    <row r="349" spans="3:18" s="67" customFormat="1" ht="18" customHeight="1" x14ac:dyDescent="0.3">
      <c r="C349" s="73"/>
      <c r="D349" s="73"/>
      <c r="E349" s="73"/>
      <c r="F349" s="73"/>
      <c r="G349" s="73"/>
      <c r="H349" s="73"/>
      <c r="I349" s="73"/>
      <c r="J349" s="73"/>
      <c r="K349" s="73"/>
      <c r="L349" s="73"/>
      <c r="M349" s="65"/>
      <c r="N349" s="65"/>
      <c r="O349" s="65"/>
      <c r="P349" s="65"/>
      <c r="Q349" s="65"/>
      <c r="R349" s="65"/>
    </row>
    <row r="350" spans="3:18" s="67" customFormat="1" ht="18" customHeight="1" x14ac:dyDescent="0.3">
      <c r="C350" s="73"/>
      <c r="D350" s="73"/>
      <c r="E350" s="73"/>
      <c r="F350" s="73"/>
      <c r="G350" s="73"/>
      <c r="H350" s="73"/>
      <c r="I350" s="73"/>
      <c r="J350" s="73"/>
      <c r="K350" s="73"/>
      <c r="L350" s="73"/>
      <c r="M350" s="65"/>
      <c r="N350" s="65"/>
      <c r="O350" s="65"/>
      <c r="P350" s="65"/>
      <c r="Q350" s="65"/>
      <c r="R350" s="65"/>
    </row>
    <row r="351" spans="3:18" s="67" customFormat="1" ht="18" customHeight="1" x14ac:dyDescent="0.3">
      <c r="C351" s="73"/>
      <c r="D351" s="73"/>
      <c r="E351" s="73"/>
      <c r="F351" s="73"/>
      <c r="G351" s="73"/>
      <c r="H351" s="73"/>
      <c r="I351" s="73"/>
      <c r="J351" s="73"/>
      <c r="K351" s="73"/>
      <c r="L351" s="73"/>
      <c r="M351" s="65"/>
      <c r="N351" s="65"/>
      <c r="O351" s="65"/>
      <c r="P351" s="65"/>
      <c r="Q351" s="65"/>
      <c r="R351" s="65"/>
    </row>
    <row r="352" spans="3:18" s="67" customFormat="1" ht="18" customHeight="1" x14ac:dyDescent="0.3">
      <c r="C352" s="73"/>
      <c r="D352" s="73"/>
      <c r="E352" s="73"/>
      <c r="F352" s="73"/>
      <c r="G352" s="73"/>
      <c r="H352" s="73"/>
      <c r="I352" s="73"/>
      <c r="J352" s="73"/>
      <c r="K352" s="73"/>
      <c r="L352" s="73"/>
      <c r="M352" s="65"/>
      <c r="N352" s="65"/>
      <c r="O352" s="65"/>
      <c r="P352" s="65"/>
      <c r="Q352" s="65"/>
      <c r="R352" s="65"/>
    </row>
    <row r="353" spans="3:18" s="67" customFormat="1" ht="18" customHeight="1" x14ac:dyDescent="0.3">
      <c r="C353" s="73"/>
      <c r="D353" s="73"/>
      <c r="E353" s="73"/>
      <c r="F353" s="73"/>
      <c r="G353" s="73"/>
      <c r="H353" s="73"/>
      <c r="I353" s="73"/>
      <c r="J353" s="73"/>
      <c r="K353" s="73"/>
      <c r="L353" s="73"/>
      <c r="M353" s="65"/>
      <c r="N353" s="65"/>
      <c r="O353" s="65"/>
      <c r="P353" s="65"/>
      <c r="Q353" s="65"/>
      <c r="R353" s="65"/>
    </row>
    <row r="354" spans="3:18" s="67" customFormat="1" ht="18" customHeight="1" x14ac:dyDescent="0.3">
      <c r="C354" s="73"/>
      <c r="D354" s="73"/>
      <c r="E354" s="73"/>
      <c r="F354" s="73"/>
      <c r="G354" s="73"/>
      <c r="H354" s="73"/>
      <c r="I354" s="73"/>
      <c r="J354" s="73"/>
      <c r="K354" s="73"/>
      <c r="L354" s="73"/>
      <c r="M354" s="65"/>
      <c r="N354" s="65"/>
      <c r="O354" s="65"/>
      <c r="P354" s="65"/>
      <c r="Q354" s="65"/>
      <c r="R354" s="65"/>
    </row>
    <row r="355" spans="3:18" s="67" customFormat="1" ht="18" customHeight="1" x14ac:dyDescent="0.3">
      <c r="C355" s="73"/>
      <c r="D355" s="73"/>
      <c r="E355" s="73"/>
      <c r="F355" s="73"/>
      <c r="G355" s="73"/>
      <c r="H355" s="73"/>
      <c r="I355" s="73"/>
      <c r="J355" s="73"/>
      <c r="K355" s="73"/>
      <c r="L355" s="73"/>
      <c r="M355" s="65"/>
      <c r="N355" s="65"/>
      <c r="O355" s="65"/>
      <c r="P355" s="65"/>
      <c r="Q355" s="65"/>
      <c r="R355" s="65"/>
    </row>
    <row r="356" spans="3:18" s="67" customFormat="1" ht="18" customHeight="1" x14ac:dyDescent="0.3">
      <c r="C356" s="73"/>
      <c r="D356" s="73"/>
      <c r="E356" s="73"/>
      <c r="F356" s="73"/>
      <c r="G356" s="73"/>
      <c r="H356" s="73"/>
      <c r="I356" s="73"/>
      <c r="J356" s="73"/>
      <c r="K356" s="73"/>
      <c r="L356" s="73"/>
      <c r="M356" s="65"/>
      <c r="N356" s="65"/>
      <c r="O356" s="65"/>
      <c r="P356" s="65"/>
      <c r="Q356" s="65"/>
      <c r="R356" s="65"/>
    </row>
    <row r="357" spans="3:18" s="67" customFormat="1" ht="18" customHeight="1" x14ac:dyDescent="0.3">
      <c r="C357" s="73"/>
      <c r="D357" s="73"/>
      <c r="E357" s="73"/>
      <c r="F357" s="73"/>
      <c r="G357" s="73"/>
      <c r="H357" s="73"/>
      <c r="I357" s="73"/>
      <c r="J357" s="73"/>
      <c r="K357" s="73"/>
      <c r="L357" s="73"/>
      <c r="M357" s="65"/>
      <c r="N357" s="65"/>
      <c r="O357" s="65"/>
      <c r="P357" s="65"/>
      <c r="Q357" s="65"/>
      <c r="R357" s="65"/>
    </row>
    <row r="358" spans="3:18" s="67" customFormat="1" ht="18" customHeight="1" x14ac:dyDescent="0.3">
      <c r="C358" s="73"/>
      <c r="D358" s="73"/>
      <c r="E358" s="73"/>
      <c r="F358" s="73"/>
      <c r="G358" s="73"/>
      <c r="H358" s="73"/>
      <c r="I358" s="73"/>
      <c r="J358" s="73"/>
      <c r="K358" s="73"/>
      <c r="L358" s="73"/>
      <c r="M358" s="65"/>
      <c r="N358" s="65"/>
      <c r="O358" s="65"/>
      <c r="P358" s="65"/>
      <c r="Q358" s="65"/>
      <c r="R358" s="65"/>
    </row>
    <row r="359" spans="3:18" s="67" customFormat="1" ht="18" customHeight="1" x14ac:dyDescent="0.3">
      <c r="C359" s="73"/>
      <c r="D359" s="73"/>
      <c r="E359" s="73"/>
      <c r="F359" s="73"/>
      <c r="G359" s="73"/>
      <c r="H359" s="73"/>
      <c r="I359" s="73"/>
      <c r="J359" s="73"/>
      <c r="K359" s="73"/>
      <c r="L359" s="73"/>
      <c r="M359" s="65"/>
      <c r="N359" s="65"/>
      <c r="O359" s="65"/>
      <c r="P359" s="65"/>
      <c r="Q359" s="65"/>
      <c r="R359" s="65"/>
    </row>
    <row r="360" spans="3:18" s="67" customFormat="1" ht="18" customHeight="1" x14ac:dyDescent="0.3">
      <c r="C360" s="73"/>
      <c r="D360" s="73"/>
      <c r="E360" s="73"/>
      <c r="F360" s="73"/>
      <c r="G360" s="73"/>
      <c r="H360" s="73"/>
      <c r="I360" s="73"/>
      <c r="J360" s="73"/>
      <c r="K360" s="73"/>
      <c r="L360" s="73"/>
      <c r="M360" s="65"/>
      <c r="N360" s="65"/>
      <c r="O360" s="65"/>
      <c r="P360" s="65"/>
      <c r="Q360" s="65"/>
      <c r="R360" s="65"/>
    </row>
    <row r="361" spans="3:18" s="67" customFormat="1" ht="18" customHeight="1" x14ac:dyDescent="0.3">
      <c r="C361" s="73"/>
      <c r="D361" s="73"/>
      <c r="E361" s="73"/>
      <c r="F361" s="73"/>
      <c r="G361" s="73"/>
      <c r="H361" s="73"/>
      <c r="I361" s="73"/>
      <c r="J361" s="73"/>
      <c r="K361" s="73"/>
      <c r="L361" s="73"/>
      <c r="M361" s="65"/>
      <c r="N361" s="65"/>
      <c r="O361" s="65"/>
      <c r="P361" s="65"/>
      <c r="Q361" s="65"/>
      <c r="R361" s="65"/>
    </row>
    <row r="362" spans="3:18" s="67" customFormat="1" ht="18" customHeight="1" x14ac:dyDescent="0.3">
      <c r="C362" s="73"/>
      <c r="D362" s="73"/>
      <c r="E362" s="73"/>
      <c r="F362" s="73"/>
      <c r="G362" s="73"/>
      <c r="H362" s="73"/>
      <c r="I362" s="73"/>
      <c r="J362" s="73"/>
      <c r="K362" s="73"/>
      <c r="L362" s="73"/>
      <c r="M362" s="65"/>
      <c r="N362" s="65"/>
      <c r="O362" s="65"/>
      <c r="P362" s="65"/>
      <c r="Q362" s="65"/>
      <c r="R362" s="65"/>
    </row>
    <row r="363" spans="3:18" s="67" customFormat="1" ht="18" customHeight="1" x14ac:dyDescent="0.3">
      <c r="C363" s="73"/>
      <c r="D363" s="73"/>
      <c r="E363" s="73"/>
      <c r="F363" s="73"/>
      <c r="G363" s="73"/>
      <c r="H363" s="73"/>
      <c r="I363" s="73"/>
      <c r="J363" s="73"/>
      <c r="K363" s="73"/>
      <c r="L363" s="73"/>
      <c r="M363" s="65"/>
      <c r="N363" s="65"/>
      <c r="O363" s="65"/>
      <c r="P363" s="65"/>
      <c r="Q363" s="65"/>
      <c r="R363" s="65"/>
    </row>
    <row r="364" spans="3:18" s="67" customFormat="1" ht="18" customHeight="1" x14ac:dyDescent="0.3">
      <c r="C364" s="73"/>
      <c r="D364" s="73"/>
      <c r="E364" s="73"/>
      <c r="F364" s="73"/>
      <c r="G364" s="73"/>
      <c r="H364" s="73"/>
      <c r="I364" s="73"/>
      <c r="J364" s="73"/>
      <c r="K364" s="73"/>
      <c r="L364" s="73"/>
      <c r="M364" s="65"/>
      <c r="N364" s="65"/>
      <c r="O364" s="65"/>
      <c r="P364" s="65"/>
      <c r="Q364" s="65"/>
      <c r="R364" s="65"/>
    </row>
    <row r="365" spans="3:18" s="67" customFormat="1" ht="18" customHeight="1" x14ac:dyDescent="0.3">
      <c r="C365" s="73"/>
      <c r="D365" s="73"/>
      <c r="E365" s="73"/>
      <c r="F365" s="73"/>
      <c r="G365" s="73"/>
      <c r="H365" s="73"/>
      <c r="I365" s="73"/>
      <c r="J365" s="73"/>
      <c r="K365" s="73"/>
      <c r="L365" s="73"/>
      <c r="M365" s="65"/>
      <c r="N365" s="65"/>
      <c r="O365" s="65"/>
      <c r="P365" s="65"/>
      <c r="Q365" s="65"/>
      <c r="R365" s="65"/>
    </row>
    <row r="366" spans="3:18" s="67" customFormat="1" ht="18" customHeight="1" x14ac:dyDescent="0.3">
      <c r="C366" s="73"/>
      <c r="D366" s="73"/>
      <c r="E366" s="73"/>
      <c r="F366" s="73"/>
      <c r="G366" s="73"/>
      <c r="H366" s="73"/>
      <c r="I366" s="73"/>
      <c r="J366" s="73"/>
      <c r="K366" s="73"/>
      <c r="L366" s="73"/>
      <c r="M366" s="65"/>
      <c r="N366" s="65"/>
      <c r="O366" s="65"/>
      <c r="P366" s="65"/>
      <c r="Q366" s="65"/>
      <c r="R366" s="65"/>
    </row>
    <row r="367" spans="3:18" s="67" customFormat="1" ht="18" customHeight="1" x14ac:dyDescent="0.3">
      <c r="C367" s="73"/>
      <c r="D367" s="73"/>
      <c r="E367" s="73"/>
      <c r="F367" s="73"/>
      <c r="G367" s="73"/>
      <c r="H367" s="73"/>
      <c r="I367" s="73"/>
      <c r="J367" s="73"/>
      <c r="K367" s="73"/>
      <c r="L367" s="73"/>
      <c r="M367" s="65"/>
      <c r="N367" s="65"/>
      <c r="O367" s="65"/>
      <c r="P367" s="65"/>
      <c r="Q367" s="65"/>
      <c r="R367" s="65"/>
    </row>
    <row r="368" spans="3:18" s="67" customFormat="1" ht="18" customHeight="1" x14ac:dyDescent="0.3">
      <c r="C368" s="73"/>
      <c r="D368" s="73"/>
      <c r="E368" s="73"/>
      <c r="F368" s="73"/>
      <c r="G368" s="73"/>
      <c r="H368" s="73"/>
      <c r="I368" s="73"/>
      <c r="J368" s="73"/>
      <c r="K368" s="73"/>
      <c r="L368" s="73"/>
      <c r="M368" s="65"/>
      <c r="N368" s="65"/>
      <c r="O368" s="65"/>
      <c r="P368" s="65"/>
      <c r="Q368" s="65"/>
      <c r="R368" s="65"/>
    </row>
    <row r="369" spans="3:18" s="67" customFormat="1" ht="18" customHeight="1" x14ac:dyDescent="0.3">
      <c r="C369" s="73"/>
      <c r="D369" s="73"/>
      <c r="E369" s="73"/>
      <c r="F369" s="73"/>
      <c r="G369" s="73"/>
      <c r="H369" s="73"/>
      <c r="I369" s="73"/>
      <c r="J369" s="73"/>
      <c r="K369" s="73"/>
      <c r="L369" s="73"/>
      <c r="M369" s="65"/>
      <c r="N369" s="65"/>
      <c r="O369" s="65"/>
      <c r="P369" s="65"/>
      <c r="Q369" s="65"/>
      <c r="R369" s="65"/>
    </row>
    <row r="370" spans="3:18" s="67" customFormat="1" ht="18" customHeight="1" x14ac:dyDescent="0.3">
      <c r="C370" s="73"/>
      <c r="D370" s="73"/>
      <c r="E370" s="73"/>
      <c r="F370" s="73"/>
      <c r="G370" s="73"/>
      <c r="H370" s="73"/>
      <c r="I370" s="73"/>
      <c r="J370" s="73"/>
      <c r="K370" s="73"/>
      <c r="L370" s="73"/>
      <c r="M370" s="65"/>
      <c r="N370" s="65"/>
      <c r="O370" s="65"/>
      <c r="P370" s="65"/>
      <c r="Q370" s="65"/>
      <c r="R370" s="65"/>
    </row>
    <row r="371" spans="3:18" s="67" customFormat="1" ht="18" customHeight="1" x14ac:dyDescent="0.3">
      <c r="C371" s="73"/>
      <c r="D371" s="73"/>
      <c r="E371" s="73"/>
      <c r="F371" s="73"/>
      <c r="G371" s="73"/>
      <c r="H371" s="73"/>
      <c r="I371" s="73"/>
      <c r="J371" s="73"/>
      <c r="K371" s="73"/>
      <c r="L371" s="73"/>
      <c r="M371" s="65"/>
      <c r="N371" s="65"/>
      <c r="O371" s="65"/>
      <c r="P371" s="65"/>
      <c r="Q371" s="65"/>
      <c r="R371" s="65"/>
    </row>
    <row r="372" spans="3:18" s="67" customFormat="1" ht="18" customHeight="1" x14ac:dyDescent="0.3">
      <c r="C372" s="73"/>
      <c r="D372" s="73"/>
      <c r="E372" s="73"/>
      <c r="F372" s="73"/>
      <c r="G372" s="73"/>
      <c r="H372" s="73"/>
      <c r="I372" s="73"/>
      <c r="J372" s="73"/>
      <c r="K372" s="73"/>
      <c r="L372" s="73"/>
      <c r="M372" s="65"/>
      <c r="N372" s="65"/>
      <c r="O372" s="65"/>
      <c r="P372" s="65"/>
      <c r="Q372" s="65"/>
      <c r="R372" s="65"/>
    </row>
    <row r="373" spans="3:18" s="67" customFormat="1" ht="18" customHeight="1" x14ac:dyDescent="0.3">
      <c r="C373" s="73"/>
      <c r="D373" s="73"/>
      <c r="E373" s="73"/>
      <c r="F373" s="73"/>
      <c r="G373" s="73"/>
      <c r="H373" s="73"/>
      <c r="I373" s="73"/>
      <c r="J373" s="73"/>
      <c r="K373" s="73"/>
      <c r="L373" s="73"/>
      <c r="M373" s="65"/>
      <c r="N373" s="65"/>
      <c r="O373" s="65"/>
      <c r="P373" s="65"/>
      <c r="Q373" s="65"/>
      <c r="R373" s="65"/>
    </row>
    <row r="374" spans="3:18" s="67" customFormat="1" ht="18" customHeight="1" x14ac:dyDescent="0.3">
      <c r="C374" s="73"/>
      <c r="D374" s="73"/>
      <c r="E374" s="73"/>
      <c r="F374" s="73"/>
      <c r="G374" s="73"/>
      <c r="H374" s="73"/>
      <c r="I374" s="73"/>
      <c r="J374" s="73"/>
      <c r="K374" s="73"/>
      <c r="L374" s="73"/>
      <c r="M374" s="65"/>
      <c r="N374" s="65"/>
      <c r="O374" s="65"/>
      <c r="P374" s="65"/>
      <c r="Q374" s="65"/>
      <c r="R374" s="65"/>
    </row>
    <row r="375" spans="3:18" s="67" customFormat="1" ht="18" customHeight="1" x14ac:dyDescent="0.3">
      <c r="C375" s="73"/>
      <c r="D375" s="73"/>
      <c r="E375" s="73"/>
      <c r="F375" s="73"/>
      <c r="G375" s="73"/>
      <c r="H375" s="73"/>
      <c r="I375" s="73"/>
      <c r="J375" s="73"/>
      <c r="K375" s="73"/>
      <c r="L375" s="73"/>
      <c r="M375" s="65"/>
      <c r="N375" s="65"/>
      <c r="O375" s="65"/>
      <c r="P375" s="65"/>
      <c r="Q375" s="65"/>
      <c r="R375" s="65"/>
    </row>
    <row r="376" spans="3:18" s="67" customFormat="1" ht="18" customHeight="1" x14ac:dyDescent="0.3">
      <c r="C376" s="73"/>
      <c r="D376" s="73"/>
      <c r="E376" s="73"/>
      <c r="F376" s="73"/>
      <c r="G376" s="73"/>
      <c r="H376" s="73"/>
      <c r="I376" s="73"/>
      <c r="J376" s="73"/>
      <c r="K376" s="73"/>
      <c r="L376" s="73"/>
      <c r="M376" s="65"/>
      <c r="N376" s="65"/>
      <c r="O376" s="65"/>
      <c r="P376" s="65"/>
      <c r="Q376" s="65"/>
      <c r="R376" s="65"/>
    </row>
    <row r="377" spans="3:18" s="67" customFormat="1" ht="18" customHeight="1" x14ac:dyDescent="0.3">
      <c r="C377" s="73"/>
      <c r="D377" s="73"/>
      <c r="E377" s="73"/>
      <c r="F377" s="73"/>
      <c r="G377" s="73"/>
      <c r="H377" s="73"/>
      <c r="I377" s="73"/>
      <c r="J377" s="73"/>
      <c r="K377" s="73"/>
      <c r="L377" s="73"/>
      <c r="M377" s="65"/>
      <c r="N377" s="65"/>
      <c r="O377" s="65"/>
      <c r="P377" s="65"/>
      <c r="Q377" s="65"/>
      <c r="R377" s="65"/>
    </row>
    <row r="378" spans="3:18" s="67" customFormat="1" ht="18" customHeight="1" x14ac:dyDescent="0.3">
      <c r="C378" s="73"/>
      <c r="D378" s="73"/>
      <c r="E378" s="73"/>
      <c r="F378" s="73"/>
      <c r="G378" s="73"/>
      <c r="H378" s="73"/>
      <c r="I378" s="73"/>
      <c r="J378" s="73"/>
      <c r="K378" s="73"/>
      <c r="L378" s="73"/>
      <c r="M378" s="65"/>
      <c r="N378" s="65"/>
      <c r="O378" s="65"/>
      <c r="P378" s="65"/>
      <c r="Q378" s="65"/>
      <c r="R378" s="65"/>
    </row>
    <row r="379" spans="3:18" s="67" customFormat="1" ht="18" customHeight="1" x14ac:dyDescent="0.3">
      <c r="C379" s="73"/>
      <c r="D379" s="73"/>
      <c r="E379" s="73"/>
      <c r="F379" s="73"/>
      <c r="G379" s="73"/>
      <c r="H379" s="73"/>
      <c r="I379" s="73"/>
      <c r="J379" s="73"/>
      <c r="K379" s="73"/>
      <c r="L379" s="73"/>
      <c r="M379" s="65"/>
      <c r="N379" s="65"/>
      <c r="O379" s="65"/>
      <c r="P379" s="65"/>
      <c r="Q379" s="65"/>
      <c r="R379" s="65"/>
    </row>
    <row r="380" spans="3:18" s="67" customFormat="1" ht="18" customHeight="1" x14ac:dyDescent="0.3">
      <c r="C380" s="73"/>
      <c r="D380" s="73"/>
      <c r="E380" s="73"/>
      <c r="F380" s="73"/>
      <c r="G380" s="73"/>
      <c r="H380" s="73"/>
      <c r="I380" s="73"/>
      <c r="J380" s="73"/>
      <c r="K380" s="73"/>
      <c r="L380" s="73"/>
      <c r="M380" s="65"/>
      <c r="N380" s="65"/>
      <c r="O380" s="65"/>
      <c r="P380" s="65"/>
      <c r="Q380" s="65"/>
      <c r="R380" s="65"/>
    </row>
    <row r="381" spans="3:18" s="67" customFormat="1" ht="18" customHeight="1" x14ac:dyDescent="0.3">
      <c r="C381" s="73"/>
      <c r="D381" s="73"/>
      <c r="E381" s="73"/>
      <c r="F381" s="73"/>
      <c r="G381" s="73"/>
      <c r="H381" s="73"/>
      <c r="I381" s="73"/>
      <c r="J381" s="73"/>
      <c r="K381" s="73"/>
      <c r="L381" s="73"/>
      <c r="M381" s="65"/>
      <c r="N381" s="65"/>
      <c r="O381" s="65"/>
      <c r="P381" s="65"/>
      <c r="Q381" s="65"/>
      <c r="R381" s="65"/>
    </row>
    <row r="382" spans="3:18" s="67" customFormat="1" ht="18" customHeight="1" x14ac:dyDescent="0.3">
      <c r="C382" s="73"/>
      <c r="D382" s="73"/>
      <c r="E382" s="73"/>
      <c r="F382" s="73"/>
      <c r="G382" s="73"/>
      <c r="H382" s="73"/>
      <c r="I382" s="73"/>
      <c r="J382" s="73"/>
      <c r="K382" s="73"/>
      <c r="L382" s="73"/>
      <c r="M382" s="65"/>
      <c r="N382" s="65"/>
      <c r="O382" s="65"/>
      <c r="P382" s="65"/>
      <c r="Q382" s="65"/>
      <c r="R382" s="65"/>
    </row>
    <row r="383" spans="3:18" s="67" customFormat="1" ht="18" customHeight="1" x14ac:dyDescent="0.3">
      <c r="C383" s="73"/>
      <c r="D383" s="73"/>
      <c r="E383" s="73"/>
      <c r="F383" s="73"/>
      <c r="G383" s="73"/>
      <c r="H383" s="73"/>
      <c r="I383" s="73"/>
      <c r="J383" s="73"/>
      <c r="K383" s="73"/>
      <c r="L383" s="73"/>
      <c r="M383" s="65"/>
      <c r="N383" s="65"/>
      <c r="O383" s="65"/>
      <c r="P383" s="65"/>
      <c r="Q383" s="65"/>
      <c r="R383" s="65"/>
    </row>
    <row r="384" spans="3:18" s="67" customFormat="1" ht="18" customHeight="1" x14ac:dyDescent="0.3">
      <c r="C384" s="73"/>
      <c r="D384" s="73"/>
      <c r="E384" s="73"/>
      <c r="F384" s="73"/>
      <c r="G384" s="73"/>
      <c r="H384" s="73"/>
      <c r="I384" s="73"/>
      <c r="J384" s="73"/>
      <c r="K384" s="73"/>
      <c r="L384" s="73"/>
      <c r="M384" s="65"/>
      <c r="N384" s="65"/>
      <c r="O384" s="65"/>
      <c r="P384" s="65"/>
      <c r="Q384" s="65"/>
      <c r="R384" s="65"/>
    </row>
    <row r="385" spans="3:18" s="67" customFormat="1" ht="18" customHeight="1" x14ac:dyDescent="0.3">
      <c r="C385" s="73"/>
      <c r="D385" s="73"/>
      <c r="E385" s="73"/>
      <c r="F385" s="73"/>
      <c r="G385" s="73"/>
      <c r="H385" s="73"/>
      <c r="I385" s="73"/>
      <c r="J385" s="73"/>
      <c r="K385" s="73"/>
      <c r="L385" s="73"/>
      <c r="M385" s="65"/>
      <c r="N385" s="65"/>
      <c r="O385" s="65"/>
      <c r="P385" s="65"/>
      <c r="Q385" s="65"/>
      <c r="R385" s="65"/>
    </row>
    <row r="386" spans="3:18" s="67" customFormat="1" ht="18" customHeight="1" x14ac:dyDescent="0.3">
      <c r="C386" s="73"/>
      <c r="D386" s="73"/>
      <c r="E386" s="73"/>
      <c r="F386" s="73"/>
      <c r="G386" s="73"/>
      <c r="H386" s="73"/>
      <c r="I386" s="73"/>
      <c r="J386" s="73"/>
      <c r="K386" s="73"/>
      <c r="L386" s="73"/>
      <c r="M386" s="65"/>
      <c r="N386" s="65"/>
      <c r="O386" s="65"/>
      <c r="P386" s="65"/>
      <c r="Q386" s="65"/>
      <c r="R386" s="65"/>
    </row>
    <row r="387" spans="3:18" s="67" customFormat="1" ht="18" customHeight="1" x14ac:dyDescent="0.3">
      <c r="C387" s="73"/>
      <c r="D387" s="73"/>
      <c r="E387" s="73"/>
      <c r="F387" s="73"/>
      <c r="G387" s="73"/>
      <c r="H387" s="73"/>
      <c r="I387" s="73"/>
      <c r="J387" s="73"/>
      <c r="K387" s="73"/>
      <c r="L387" s="73"/>
      <c r="M387" s="65"/>
      <c r="N387" s="65"/>
      <c r="O387" s="65"/>
      <c r="P387" s="65"/>
      <c r="Q387" s="65"/>
      <c r="R387" s="65"/>
    </row>
    <row r="388" spans="3:18" s="67" customFormat="1" ht="18" customHeight="1" x14ac:dyDescent="0.3">
      <c r="C388" s="73"/>
      <c r="D388" s="73"/>
      <c r="E388" s="73"/>
      <c r="F388" s="73"/>
      <c r="G388" s="73"/>
      <c r="H388" s="73"/>
      <c r="I388" s="73"/>
      <c r="J388" s="73"/>
      <c r="K388" s="73"/>
      <c r="L388" s="73"/>
      <c r="M388" s="65"/>
      <c r="N388" s="65"/>
      <c r="O388" s="65"/>
      <c r="P388" s="65"/>
      <c r="Q388" s="65"/>
      <c r="R388" s="65"/>
    </row>
    <row r="389" spans="3:18" s="67" customFormat="1" ht="18" customHeight="1" x14ac:dyDescent="0.3">
      <c r="C389" s="73"/>
      <c r="D389" s="73"/>
      <c r="E389" s="73"/>
      <c r="F389" s="73"/>
      <c r="G389" s="73"/>
      <c r="H389" s="73"/>
      <c r="I389" s="73"/>
      <c r="J389" s="73"/>
      <c r="K389" s="73"/>
      <c r="L389" s="73"/>
      <c r="M389" s="65"/>
      <c r="N389" s="65"/>
      <c r="O389" s="65"/>
      <c r="P389" s="65"/>
      <c r="Q389" s="65"/>
      <c r="R389" s="65"/>
    </row>
    <row r="390" spans="3:18" s="67" customFormat="1" ht="18" customHeight="1" x14ac:dyDescent="0.3">
      <c r="C390" s="73"/>
      <c r="D390" s="73"/>
      <c r="E390" s="73"/>
      <c r="F390" s="73"/>
      <c r="G390" s="73"/>
      <c r="H390" s="73"/>
      <c r="I390" s="73"/>
      <c r="J390" s="73"/>
      <c r="K390" s="73"/>
      <c r="L390" s="73"/>
      <c r="M390" s="65"/>
      <c r="N390" s="65"/>
      <c r="O390" s="65"/>
      <c r="P390" s="65"/>
      <c r="Q390" s="65"/>
      <c r="R390" s="65"/>
    </row>
    <row r="391" spans="3:18" s="67" customFormat="1" ht="18" customHeight="1" x14ac:dyDescent="0.3">
      <c r="C391" s="73"/>
      <c r="D391" s="73"/>
      <c r="E391" s="73"/>
      <c r="F391" s="73"/>
      <c r="G391" s="73"/>
      <c r="H391" s="73"/>
      <c r="I391" s="73"/>
      <c r="J391" s="73"/>
      <c r="K391" s="73"/>
      <c r="L391" s="73"/>
      <c r="M391" s="65"/>
      <c r="N391" s="65"/>
      <c r="O391" s="65"/>
      <c r="P391" s="65"/>
      <c r="Q391" s="65"/>
      <c r="R391" s="65"/>
    </row>
    <row r="392" spans="3:18" s="67" customFormat="1" ht="18" customHeight="1" x14ac:dyDescent="0.3">
      <c r="C392" s="73"/>
      <c r="D392" s="73"/>
      <c r="E392" s="73"/>
      <c r="F392" s="73"/>
      <c r="G392" s="73"/>
      <c r="H392" s="73"/>
      <c r="I392" s="73"/>
      <c r="J392" s="73"/>
      <c r="K392" s="73"/>
      <c r="L392" s="73"/>
      <c r="M392" s="65"/>
      <c r="N392" s="65"/>
      <c r="O392" s="65"/>
      <c r="P392" s="65"/>
      <c r="Q392" s="65"/>
      <c r="R392" s="65"/>
    </row>
    <row r="393" spans="3:18" s="67" customFormat="1" ht="18" customHeight="1" x14ac:dyDescent="0.3">
      <c r="C393" s="73"/>
      <c r="D393" s="73"/>
      <c r="E393" s="73"/>
      <c r="F393" s="73"/>
      <c r="G393" s="73"/>
      <c r="H393" s="73"/>
      <c r="I393" s="73"/>
      <c r="J393" s="73"/>
      <c r="K393" s="73"/>
      <c r="L393" s="73"/>
      <c r="M393" s="65"/>
      <c r="N393" s="65"/>
      <c r="O393" s="65"/>
      <c r="P393" s="65"/>
      <c r="Q393" s="65"/>
      <c r="R393" s="65"/>
    </row>
    <row r="394" spans="3:18" s="67" customFormat="1" ht="18" customHeight="1" x14ac:dyDescent="0.3">
      <c r="C394" s="73"/>
      <c r="D394" s="73"/>
      <c r="E394" s="73"/>
      <c r="F394" s="73"/>
      <c r="G394" s="73"/>
      <c r="H394" s="73"/>
      <c r="I394" s="73"/>
      <c r="J394" s="73"/>
      <c r="K394" s="73"/>
      <c r="L394" s="73"/>
      <c r="M394" s="65"/>
      <c r="N394" s="65"/>
      <c r="O394" s="65"/>
      <c r="P394" s="65"/>
      <c r="Q394" s="65"/>
      <c r="R394" s="65"/>
    </row>
    <row r="395" spans="3:18" s="67" customFormat="1" ht="18" customHeight="1" x14ac:dyDescent="0.3">
      <c r="C395" s="73"/>
      <c r="D395" s="73"/>
      <c r="E395" s="73"/>
      <c r="F395" s="73"/>
      <c r="G395" s="73"/>
      <c r="H395" s="73"/>
      <c r="I395" s="73"/>
      <c r="J395" s="73"/>
      <c r="K395" s="73"/>
      <c r="L395" s="73"/>
      <c r="M395" s="65"/>
      <c r="N395" s="65"/>
      <c r="O395" s="65"/>
      <c r="P395" s="65"/>
      <c r="Q395" s="65"/>
      <c r="R395" s="65"/>
    </row>
    <row r="396" spans="3:18" s="67" customFormat="1" ht="18" customHeight="1" x14ac:dyDescent="0.3">
      <c r="C396" s="73"/>
      <c r="D396" s="73"/>
      <c r="E396" s="73"/>
      <c r="F396" s="73"/>
      <c r="G396" s="73"/>
      <c r="H396" s="73"/>
      <c r="I396" s="73"/>
      <c r="J396" s="73"/>
      <c r="K396" s="73"/>
      <c r="L396" s="73"/>
      <c r="M396" s="65"/>
      <c r="N396" s="65"/>
      <c r="O396" s="65"/>
      <c r="P396" s="65"/>
      <c r="Q396" s="65"/>
      <c r="R396" s="65"/>
    </row>
    <row r="397" spans="3:18" s="67" customFormat="1" ht="18" customHeight="1" x14ac:dyDescent="0.3">
      <c r="C397" s="73"/>
      <c r="D397" s="73"/>
      <c r="E397" s="73"/>
      <c r="F397" s="73"/>
      <c r="G397" s="73"/>
      <c r="H397" s="73"/>
      <c r="I397" s="73"/>
      <c r="J397" s="73"/>
      <c r="K397" s="73"/>
      <c r="L397" s="73"/>
      <c r="M397" s="65"/>
      <c r="N397" s="65"/>
      <c r="O397" s="65"/>
      <c r="P397" s="65"/>
      <c r="Q397" s="65"/>
      <c r="R397" s="65"/>
    </row>
    <row r="398" spans="3:18" s="67" customFormat="1" ht="18" customHeight="1" x14ac:dyDescent="0.3">
      <c r="C398" s="73"/>
      <c r="D398" s="73"/>
      <c r="E398" s="73"/>
      <c r="F398" s="73"/>
      <c r="G398" s="73"/>
      <c r="H398" s="73"/>
      <c r="I398" s="73"/>
      <c r="J398" s="73"/>
      <c r="K398" s="73"/>
      <c r="L398" s="73"/>
      <c r="M398" s="65"/>
      <c r="N398" s="65"/>
      <c r="O398" s="65"/>
      <c r="P398" s="65"/>
      <c r="Q398" s="65"/>
      <c r="R398" s="65"/>
    </row>
    <row r="399" spans="3:18" s="67" customFormat="1" ht="18" customHeight="1" x14ac:dyDescent="0.3">
      <c r="C399" s="73"/>
      <c r="D399" s="73"/>
      <c r="E399" s="73"/>
      <c r="F399" s="73"/>
      <c r="G399" s="73"/>
      <c r="H399" s="73"/>
      <c r="I399" s="73"/>
      <c r="J399" s="73"/>
      <c r="K399" s="73"/>
      <c r="L399" s="73"/>
      <c r="M399" s="65"/>
      <c r="N399" s="65"/>
      <c r="O399" s="65"/>
      <c r="P399" s="65"/>
      <c r="Q399" s="65"/>
      <c r="R399" s="65"/>
    </row>
    <row r="400" spans="3:18" s="67" customFormat="1" ht="18" customHeight="1" x14ac:dyDescent="0.3">
      <c r="C400" s="73"/>
      <c r="D400" s="73"/>
      <c r="E400" s="73"/>
      <c r="F400" s="73"/>
      <c r="G400" s="73"/>
      <c r="H400" s="73"/>
      <c r="I400" s="73"/>
      <c r="J400" s="73"/>
      <c r="K400" s="73"/>
      <c r="L400" s="73"/>
      <c r="M400" s="65"/>
      <c r="N400" s="65"/>
      <c r="O400" s="65"/>
      <c r="P400" s="65"/>
      <c r="Q400" s="65"/>
      <c r="R400" s="65"/>
    </row>
    <row r="401" spans="3:18" s="67" customFormat="1" ht="18" customHeight="1" x14ac:dyDescent="0.3">
      <c r="C401" s="73"/>
      <c r="D401" s="73"/>
      <c r="E401" s="73"/>
      <c r="F401" s="73"/>
      <c r="G401" s="73"/>
      <c r="H401" s="73"/>
      <c r="I401" s="73"/>
      <c r="J401" s="73"/>
      <c r="K401" s="73"/>
      <c r="L401" s="73"/>
      <c r="M401" s="65"/>
      <c r="N401" s="65"/>
      <c r="O401" s="65"/>
      <c r="P401" s="65"/>
      <c r="Q401" s="65"/>
      <c r="R401" s="65"/>
    </row>
    <row r="402" spans="3:18" s="67" customFormat="1" ht="18" customHeight="1" x14ac:dyDescent="0.3">
      <c r="C402" s="73"/>
      <c r="D402" s="73"/>
      <c r="E402" s="73"/>
      <c r="F402" s="73"/>
      <c r="G402" s="73"/>
      <c r="H402" s="73"/>
      <c r="I402" s="73"/>
      <c r="J402" s="73"/>
      <c r="K402" s="73"/>
      <c r="L402" s="73"/>
      <c r="M402" s="65"/>
      <c r="N402" s="65"/>
      <c r="O402" s="65"/>
      <c r="P402" s="65"/>
      <c r="Q402" s="65"/>
      <c r="R402" s="65"/>
    </row>
    <row r="403" spans="3:18" s="67" customFormat="1" ht="18" customHeight="1" x14ac:dyDescent="0.3">
      <c r="C403" s="73"/>
      <c r="D403" s="73"/>
      <c r="E403" s="73"/>
      <c r="F403" s="73"/>
      <c r="G403" s="73"/>
      <c r="H403" s="73"/>
      <c r="I403" s="73"/>
      <c r="J403" s="73"/>
      <c r="K403" s="73"/>
      <c r="L403" s="73"/>
      <c r="M403" s="65"/>
      <c r="N403" s="65"/>
      <c r="O403" s="65"/>
      <c r="P403" s="65"/>
      <c r="Q403" s="65"/>
      <c r="R403" s="65"/>
    </row>
    <row r="404" spans="3:18" s="67" customFormat="1" ht="18" customHeight="1" x14ac:dyDescent="0.3">
      <c r="C404" s="73"/>
      <c r="D404" s="73"/>
      <c r="E404" s="73"/>
      <c r="F404" s="73"/>
      <c r="G404" s="73"/>
      <c r="H404" s="73"/>
      <c r="I404" s="73"/>
      <c r="J404" s="73"/>
      <c r="K404" s="73"/>
      <c r="L404" s="73"/>
      <c r="M404" s="65"/>
      <c r="N404" s="65"/>
      <c r="O404" s="65"/>
      <c r="P404" s="65"/>
      <c r="Q404" s="65"/>
      <c r="R404" s="65"/>
    </row>
    <row r="405" spans="3:18" s="67" customFormat="1" ht="18" customHeight="1" x14ac:dyDescent="0.3">
      <c r="C405" s="73"/>
      <c r="D405" s="73"/>
      <c r="E405" s="73"/>
      <c r="F405" s="73"/>
      <c r="G405" s="73"/>
      <c r="H405" s="73"/>
      <c r="I405" s="73"/>
      <c r="J405" s="73"/>
      <c r="K405" s="73"/>
      <c r="L405" s="73"/>
      <c r="M405" s="65"/>
      <c r="N405" s="65"/>
      <c r="O405" s="65"/>
      <c r="P405" s="65"/>
      <c r="Q405" s="65"/>
      <c r="R405" s="65"/>
    </row>
    <row r="406" spans="3:18" s="67" customFormat="1" ht="18" customHeight="1" x14ac:dyDescent="0.3">
      <c r="C406" s="73"/>
      <c r="D406" s="73"/>
      <c r="E406" s="73"/>
      <c r="F406" s="73"/>
      <c r="G406" s="73"/>
      <c r="H406" s="73"/>
      <c r="I406" s="73"/>
      <c r="J406" s="73"/>
      <c r="K406" s="73"/>
      <c r="L406" s="73"/>
      <c r="M406" s="65"/>
      <c r="N406" s="65"/>
      <c r="O406" s="65"/>
      <c r="P406" s="65"/>
      <c r="Q406" s="65"/>
      <c r="R406" s="65"/>
    </row>
    <row r="407" spans="3:18" s="67" customFormat="1" ht="18" customHeight="1" x14ac:dyDescent="0.3">
      <c r="C407" s="73"/>
      <c r="D407" s="73"/>
      <c r="E407" s="73"/>
      <c r="F407" s="73"/>
      <c r="G407" s="73"/>
      <c r="H407" s="73"/>
      <c r="I407" s="73"/>
      <c r="J407" s="73"/>
      <c r="K407" s="73"/>
      <c r="L407" s="73"/>
      <c r="M407" s="65"/>
      <c r="N407" s="65"/>
      <c r="O407" s="65"/>
      <c r="P407" s="65"/>
      <c r="Q407" s="65"/>
      <c r="R407" s="65"/>
    </row>
    <row r="408" spans="3:18" s="67" customFormat="1" ht="18" customHeight="1" x14ac:dyDescent="0.3">
      <c r="C408" s="73"/>
      <c r="D408" s="73"/>
      <c r="E408" s="73"/>
      <c r="F408" s="73"/>
      <c r="G408" s="73"/>
      <c r="H408" s="73"/>
      <c r="I408" s="73"/>
      <c r="J408" s="73"/>
      <c r="K408" s="73"/>
      <c r="L408" s="73"/>
      <c r="M408" s="65"/>
      <c r="N408" s="65"/>
      <c r="O408" s="65"/>
      <c r="P408" s="65"/>
      <c r="Q408" s="65"/>
      <c r="R408" s="65"/>
    </row>
    <row r="409" spans="3:18" s="67" customFormat="1" ht="18" customHeight="1" x14ac:dyDescent="0.3">
      <c r="C409" s="73"/>
      <c r="D409" s="73"/>
      <c r="E409" s="73"/>
      <c r="F409" s="73"/>
      <c r="G409" s="73"/>
      <c r="H409" s="73"/>
      <c r="I409" s="73"/>
      <c r="J409" s="73"/>
      <c r="K409" s="73"/>
      <c r="L409" s="73"/>
      <c r="M409" s="65"/>
      <c r="N409" s="65"/>
      <c r="O409" s="65"/>
      <c r="P409" s="65"/>
      <c r="Q409" s="65"/>
      <c r="R409" s="65"/>
    </row>
    <row r="410" spans="3:18" s="67" customFormat="1" ht="18" customHeight="1" x14ac:dyDescent="0.3">
      <c r="C410" s="73"/>
      <c r="D410" s="73"/>
      <c r="E410" s="73"/>
      <c r="F410" s="73"/>
      <c r="G410" s="73"/>
      <c r="H410" s="73"/>
      <c r="I410" s="73"/>
      <c r="J410" s="73"/>
      <c r="K410" s="73"/>
      <c r="L410" s="73"/>
      <c r="M410" s="65"/>
      <c r="N410" s="65"/>
      <c r="O410" s="65"/>
      <c r="P410" s="65"/>
      <c r="Q410" s="65"/>
      <c r="R410" s="65"/>
    </row>
    <row r="411" spans="3:18" s="67" customFormat="1" ht="18" customHeight="1" x14ac:dyDescent="0.3">
      <c r="C411" s="73"/>
      <c r="D411" s="73"/>
      <c r="E411" s="73"/>
      <c r="F411" s="73"/>
      <c r="G411" s="73"/>
      <c r="H411" s="73"/>
      <c r="I411" s="73"/>
      <c r="J411" s="73"/>
      <c r="K411" s="73"/>
      <c r="L411" s="73"/>
      <c r="M411" s="65"/>
      <c r="N411" s="65"/>
      <c r="O411" s="65"/>
      <c r="P411" s="65"/>
      <c r="Q411" s="65"/>
      <c r="R411" s="65"/>
    </row>
    <row r="412" spans="3:18" s="67" customFormat="1" ht="18" customHeight="1" x14ac:dyDescent="0.3">
      <c r="C412" s="73"/>
      <c r="D412" s="73"/>
      <c r="E412" s="73"/>
      <c r="F412" s="73"/>
      <c r="G412" s="73"/>
      <c r="H412" s="73"/>
      <c r="I412" s="73"/>
      <c r="J412" s="73"/>
      <c r="K412" s="73"/>
      <c r="L412" s="73"/>
      <c r="M412" s="65"/>
      <c r="N412" s="65"/>
      <c r="O412" s="65"/>
      <c r="P412" s="65"/>
      <c r="Q412" s="65"/>
      <c r="R412" s="65"/>
    </row>
    <row r="413" spans="3:18" s="67" customFormat="1" ht="18" customHeight="1" x14ac:dyDescent="0.3">
      <c r="C413" s="73"/>
      <c r="D413" s="73"/>
      <c r="E413" s="73"/>
      <c r="F413" s="73"/>
      <c r="G413" s="73"/>
      <c r="H413" s="73"/>
      <c r="I413" s="73"/>
      <c r="J413" s="73"/>
      <c r="K413" s="73"/>
      <c r="L413" s="73"/>
      <c r="M413" s="65"/>
      <c r="N413" s="65"/>
      <c r="O413" s="65"/>
      <c r="P413" s="65"/>
      <c r="Q413" s="65"/>
      <c r="R413" s="65"/>
    </row>
    <row r="414" spans="3:18" s="67" customFormat="1" ht="18" customHeight="1" x14ac:dyDescent="0.3">
      <c r="C414" s="73"/>
      <c r="D414" s="73"/>
      <c r="E414" s="73"/>
      <c r="F414" s="73"/>
      <c r="G414" s="73"/>
      <c r="H414" s="73"/>
      <c r="I414" s="73"/>
      <c r="J414" s="73"/>
      <c r="K414" s="73"/>
      <c r="L414" s="73"/>
      <c r="M414" s="65"/>
      <c r="N414" s="65"/>
      <c r="O414" s="65"/>
      <c r="P414" s="65"/>
      <c r="Q414" s="65"/>
      <c r="R414" s="65"/>
    </row>
    <row r="415" spans="3:18" s="67" customFormat="1" ht="18" customHeight="1" x14ac:dyDescent="0.3">
      <c r="C415" s="73"/>
      <c r="D415" s="73"/>
      <c r="E415" s="73"/>
      <c r="F415" s="73"/>
      <c r="G415" s="73"/>
      <c r="H415" s="73"/>
      <c r="I415" s="73"/>
      <c r="J415" s="73"/>
      <c r="K415" s="73"/>
      <c r="L415" s="73"/>
      <c r="M415" s="65"/>
      <c r="N415" s="65"/>
      <c r="O415" s="65"/>
      <c r="P415" s="65"/>
      <c r="Q415" s="65"/>
      <c r="R415" s="65"/>
    </row>
    <row r="416" spans="3:18" s="67" customFormat="1" ht="18" customHeight="1" x14ac:dyDescent="0.3">
      <c r="C416" s="73"/>
      <c r="D416" s="73"/>
      <c r="E416" s="73"/>
      <c r="F416" s="73"/>
      <c r="G416" s="73"/>
      <c r="H416" s="73"/>
      <c r="I416" s="73"/>
      <c r="J416" s="73"/>
      <c r="K416" s="73"/>
      <c r="L416" s="73"/>
      <c r="M416" s="65"/>
      <c r="N416" s="65"/>
      <c r="O416" s="65"/>
      <c r="P416" s="65"/>
      <c r="Q416" s="65"/>
      <c r="R416" s="65"/>
    </row>
    <row r="417" spans="3:18" s="67" customFormat="1" ht="18" customHeight="1" x14ac:dyDescent="0.3">
      <c r="C417" s="73"/>
      <c r="D417" s="73"/>
      <c r="E417" s="73"/>
      <c r="F417" s="73"/>
      <c r="G417" s="73"/>
      <c r="H417" s="73"/>
      <c r="I417" s="73"/>
      <c r="J417" s="73"/>
      <c r="K417" s="73"/>
      <c r="L417" s="73"/>
      <c r="M417" s="65"/>
      <c r="N417" s="65"/>
      <c r="O417" s="65"/>
      <c r="P417" s="65"/>
      <c r="Q417" s="65"/>
      <c r="R417" s="65"/>
    </row>
    <row r="418" spans="3:18" s="67" customFormat="1" ht="18" customHeight="1" x14ac:dyDescent="0.3">
      <c r="C418" s="73"/>
      <c r="D418" s="73"/>
      <c r="E418" s="73"/>
      <c r="F418" s="73"/>
      <c r="G418" s="73"/>
      <c r="H418" s="73"/>
      <c r="I418" s="73"/>
      <c r="J418" s="73"/>
      <c r="K418" s="73"/>
      <c r="L418" s="73"/>
      <c r="M418" s="65"/>
      <c r="N418" s="65"/>
      <c r="O418" s="65"/>
      <c r="P418" s="65"/>
      <c r="Q418" s="65"/>
      <c r="R418" s="65"/>
    </row>
    <row r="419" spans="3:18" s="67" customFormat="1" ht="18" customHeight="1" x14ac:dyDescent="0.3">
      <c r="C419" s="73"/>
      <c r="D419" s="73"/>
      <c r="E419" s="73"/>
      <c r="F419" s="73"/>
      <c r="G419" s="73"/>
      <c r="H419" s="73"/>
      <c r="I419" s="73"/>
      <c r="J419" s="73"/>
      <c r="K419" s="73"/>
      <c r="L419" s="73"/>
      <c r="M419" s="65"/>
      <c r="N419" s="65"/>
      <c r="O419" s="65"/>
      <c r="P419" s="65"/>
      <c r="Q419" s="65"/>
      <c r="R419" s="65"/>
    </row>
    <row r="420" spans="3:18" s="67" customFormat="1" ht="18" customHeight="1" x14ac:dyDescent="0.3">
      <c r="C420" s="73"/>
      <c r="D420" s="73"/>
      <c r="E420" s="73"/>
      <c r="F420" s="73"/>
      <c r="G420" s="73"/>
      <c r="H420" s="73"/>
      <c r="I420" s="73"/>
      <c r="J420" s="73"/>
      <c r="K420" s="73"/>
      <c r="L420" s="73"/>
      <c r="M420" s="65"/>
      <c r="N420" s="65"/>
      <c r="O420" s="65"/>
      <c r="P420" s="65"/>
      <c r="Q420" s="65"/>
      <c r="R420" s="65"/>
    </row>
    <row r="421" spans="3:18" s="67" customFormat="1" ht="18" customHeight="1" x14ac:dyDescent="0.3">
      <c r="C421" s="73"/>
      <c r="D421" s="73"/>
      <c r="E421" s="73"/>
      <c r="F421" s="73"/>
      <c r="G421" s="73"/>
      <c r="H421" s="73"/>
      <c r="I421" s="73"/>
      <c r="J421" s="73"/>
      <c r="K421" s="73"/>
      <c r="L421" s="73"/>
      <c r="M421" s="65"/>
      <c r="N421" s="65"/>
      <c r="O421" s="65"/>
      <c r="P421" s="65"/>
      <c r="Q421" s="65"/>
      <c r="R421" s="65"/>
    </row>
    <row r="422" spans="3:18" s="67" customFormat="1" ht="18" customHeight="1" x14ac:dyDescent="0.3">
      <c r="C422" s="73"/>
      <c r="D422" s="73"/>
      <c r="E422" s="73"/>
      <c r="F422" s="73"/>
      <c r="G422" s="73"/>
      <c r="H422" s="73"/>
      <c r="I422" s="73"/>
      <c r="J422" s="73"/>
      <c r="K422" s="73"/>
      <c r="L422" s="73"/>
      <c r="M422" s="65"/>
      <c r="N422" s="65"/>
      <c r="O422" s="65"/>
      <c r="P422" s="65"/>
      <c r="Q422" s="65"/>
      <c r="R422" s="65"/>
    </row>
    <row r="423" spans="3:18" s="67" customFormat="1" ht="18" customHeight="1" x14ac:dyDescent="0.3">
      <c r="C423" s="73"/>
      <c r="D423" s="73"/>
      <c r="E423" s="73"/>
      <c r="F423" s="73"/>
      <c r="G423" s="73"/>
      <c r="H423" s="73"/>
      <c r="I423" s="73"/>
      <c r="J423" s="73"/>
      <c r="K423" s="73"/>
      <c r="L423" s="73"/>
      <c r="M423" s="65"/>
      <c r="N423" s="65"/>
      <c r="O423" s="65"/>
      <c r="P423" s="65"/>
      <c r="Q423" s="65"/>
      <c r="R423" s="65"/>
    </row>
    <row r="424" spans="3:18" s="67" customFormat="1" ht="18" customHeight="1" x14ac:dyDescent="0.3">
      <c r="C424" s="73"/>
      <c r="D424" s="73"/>
      <c r="E424" s="73"/>
      <c r="F424" s="73"/>
      <c r="G424" s="73"/>
      <c r="H424" s="73"/>
      <c r="I424" s="73"/>
      <c r="J424" s="73"/>
      <c r="K424" s="73"/>
      <c r="L424" s="73"/>
      <c r="M424" s="65"/>
      <c r="N424" s="65"/>
      <c r="O424" s="65"/>
      <c r="P424" s="65"/>
      <c r="Q424" s="65"/>
      <c r="R424" s="65"/>
    </row>
    <row r="425" spans="3:18" s="67" customFormat="1" ht="18" customHeight="1" x14ac:dyDescent="0.3">
      <c r="C425" s="73"/>
      <c r="D425" s="73"/>
      <c r="E425" s="73"/>
      <c r="F425" s="73"/>
      <c r="G425" s="73"/>
      <c r="H425" s="73"/>
      <c r="I425" s="73"/>
      <c r="J425" s="73"/>
      <c r="K425" s="73"/>
      <c r="L425" s="73"/>
      <c r="M425" s="65"/>
      <c r="N425" s="65"/>
      <c r="O425" s="65"/>
      <c r="P425" s="65"/>
      <c r="Q425" s="65"/>
      <c r="R425" s="65"/>
    </row>
    <row r="426" spans="3:18" s="67" customFormat="1" ht="18" customHeight="1" x14ac:dyDescent="0.3">
      <c r="C426" s="73"/>
      <c r="D426" s="73"/>
      <c r="E426" s="73"/>
      <c r="F426" s="73"/>
      <c r="G426" s="73"/>
      <c r="H426" s="73"/>
      <c r="I426" s="73"/>
      <c r="J426" s="73"/>
      <c r="K426" s="73"/>
      <c r="L426" s="73"/>
      <c r="M426" s="65"/>
      <c r="N426" s="65"/>
      <c r="O426" s="65"/>
      <c r="P426" s="65"/>
      <c r="Q426" s="65"/>
      <c r="R426" s="65"/>
    </row>
    <row r="427" spans="3:18" s="67" customFormat="1" ht="18" customHeight="1" x14ac:dyDescent="0.3">
      <c r="C427" s="73"/>
      <c r="D427" s="73"/>
      <c r="E427" s="73"/>
      <c r="F427" s="73"/>
      <c r="G427" s="73"/>
      <c r="H427" s="73"/>
      <c r="I427" s="73"/>
      <c r="J427" s="73"/>
      <c r="K427" s="73"/>
      <c r="L427" s="73"/>
      <c r="M427" s="65"/>
      <c r="N427" s="65"/>
      <c r="O427" s="65"/>
      <c r="P427" s="65"/>
      <c r="Q427" s="65"/>
      <c r="R427" s="65"/>
    </row>
    <row r="428" spans="3:18" s="67" customFormat="1" ht="18" customHeight="1" x14ac:dyDescent="0.3">
      <c r="C428" s="73"/>
      <c r="D428" s="73"/>
      <c r="E428" s="73"/>
      <c r="F428" s="73"/>
      <c r="G428" s="73"/>
      <c r="H428" s="73"/>
      <c r="I428" s="73"/>
      <c r="J428" s="73"/>
      <c r="K428" s="73"/>
      <c r="L428" s="73"/>
      <c r="M428" s="65"/>
      <c r="N428" s="65"/>
      <c r="O428" s="65"/>
      <c r="P428" s="65"/>
      <c r="Q428" s="65"/>
      <c r="R428" s="65"/>
    </row>
    <row r="429" spans="3:18" s="67" customFormat="1" ht="18" customHeight="1" x14ac:dyDescent="0.3">
      <c r="C429" s="73"/>
      <c r="D429" s="73"/>
      <c r="E429" s="73"/>
      <c r="F429" s="73"/>
      <c r="G429" s="73"/>
      <c r="H429" s="73"/>
      <c r="I429" s="73"/>
      <c r="J429" s="73"/>
      <c r="K429" s="73"/>
      <c r="L429" s="73"/>
      <c r="M429" s="65"/>
      <c r="N429" s="65"/>
      <c r="O429" s="65"/>
      <c r="P429" s="65"/>
      <c r="Q429" s="65"/>
      <c r="R429" s="65"/>
    </row>
    <row r="430" spans="3:18" s="67" customFormat="1" ht="18" customHeight="1" x14ac:dyDescent="0.3">
      <c r="C430" s="73"/>
      <c r="D430" s="73"/>
      <c r="E430" s="73"/>
      <c r="F430" s="73"/>
      <c r="G430" s="73"/>
      <c r="H430" s="73"/>
      <c r="I430" s="73"/>
      <c r="J430" s="73"/>
      <c r="K430" s="73"/>
      <c r="L430" s="73"/>
      <c r="M430" s="65"/>
      <c r="N430" s="65"/>
      <c r="O430" s="65"/>
      <c r="P430" s="65"/>
      <c r="Q430" s="65"/>
      <c r="R430" s="65"/>
    </row>
    <row r="431" spans="3:18" s="67" customFormat="1" ht="18" customHeight="1" x14ac:dyDescent="0.3">
      <c r="C431" s="73"/>
      <c r="D431" s="73"/>
      <c r="E431" s="73"/>
      <c r="F431" s="73"/>
      <c r="G431" s="73"/>
      <c r="H431" s="73"/>
      <c r="I431" s="73"/>
      <c r="J431" s="73"/>
      <c r="K431" s="73"/>
      <c r="L431" s="73"/>
      <c r="M431" s="65"/>
      <c r="N431" s="65"/>
      <c r="O431" s="65"/>
      <c r="P431" s="65"/>
      <c r="Q431" s="65"/>
      <c r="R431" s="65"/>
    </row>
    <row r="432" spans="3:18" s="67" customFormat="1" ht="18" customHeight="1" x14ac:dyDescent="0.3">
      <c r="C432" s="73"/>
      <c r="D432" s="73"/>
      <c r="E432" s="73"/>
      <c r="F432" s="73"/>
      <c r="G432" s="73"/>
      <c r="H432" s="73"/>
      <c r="I432" s="73"/>
      <c r="J432" s="73"/>
      <c r="K432" s="73"/>
      <c r="L432" s="73"/>
      <c r="M432" s="65"/>
      <c r="N432" s="65"/>
      <c r="O432" s="65"/>
      <c r="P432" s="65"/>
      <c r="Q432" s="65"/>
      <c r="R432" s="65"/>
    </row>
    <row r="433" spans="3:18" s="67" customFormat="1" ht="18" customHeight="1" x14ac:dyDescent="0.3">
      <c r="C433" s="73"/>
      <c r="D433" s="73"/>
      <c r="E433" s="73"/>
      <c r="F433" s="73"/>
      <c r="G433" s="73"/>
      <c r="H433" s="73"/>
      <c r="I433" s="73"/>
      <c r="J433" s="73"/>
      <c r="K433" s="73"/>
      <c r="L433" s="73"/>
      <c r="M433" s="65"/>
      <c r="N433" s="65"/>
      <c r="O433" s="65"/>
      <c r="P433" s="65"/>
      <c r="Q433" s="65"/>
      <c r="R433" s="65"/>
    </row>
    <row r="434" spans="3:18" s="67" customFormat="1" ht="18" customHeight="1" x14ac:dyDescent="0.3">
      <c r="C434" s="73"/>
      <c r="D434" s="73"/>
      <c r="E434" s="73"/>
      <c r="F434" s="73"/>
      <c r="G434" s="73"/>
      <c r="H434" s="73"/>
      <c r="I434" s="73"/>
      <c r="J434" s="73"/>
      <c r="K434" s="73"/>
      <c r="L434" s="73"/>
      <c r="M434" s="65"/>
      <c r="N434" s="65"/>
      <c r="O434" s="65"/>
      <c r="P434" s="65"/>
      <c r="Q434" s="65"/>
      <c r="R434" s="65"/>
    </row>
    <row r="435" spans="3:18" s="67" customFormat="1" ht="18" customHeight="1" x14ac:dyDescent="0.3">
      <c r="C435" s="73"/>
      <c r="D435" s="73"/>
      <c r="E435" s="73"/>
      <c r="F435" s="73"/>
      <c r="G435" s="73"/>
      <c r="H435" s="73"/>
      <c r="I435" s="73"/>
      <c r="J435" s="73"/>
      <c r="K435" s="73"/>
      <c r="L435" s="73"/>
      <c r="M435" s="65"/>
      <c r="N435" s="65"/>
      <c r="O435" s="65"/>
      <c r="P435" s="65"/>
      <c r="Q435" s="65"/>
      <c r="R435" s="65"/>
    </row>
    <row r="436" spans="3:18" s="67" customFormat="1" ht="18" customHeight="1" x14ac:dyDescent="0.3">
      <c r="C436" s="73"/>
      <c r="D436" s="73"/>
      <c r="E436" s="73"/>
      <c r="F436" s="73"/>
      <c r="G436" s="73"/>
      <c r="H436" s="73"/>
      <c r="I436" s="73"/>
      <c r="J436" s="73"/>
      <c r="K436" s="73"/>
      <c r="L436" s="73"/>
      <c r="M436" s="65"/>
      <c r="N436" s="65"/>
      <c r="O436" s="65"/>
      <c r="P436" s="65"/>
      <c r="Q436" s="65"/>
      <c r="R436" s="65"/>
    </row>
    <row r="437" spans="3:18" s="67" customFormat="1" ht="18" customHeight="1" x14ac:dyDescent="0.3">
      <c r="C437" s="73"/>
      <c r="D437" s="73"/>
      <c r="E437" s="73"/>
      <c r="F437" s="73"/>
      <c r="G437" s="73"/>
      <c r="H437" s="73"/>
      <c r="I437" s="73"/>
      <c r="J437" s="73"/>
      <c r="K437" s="73"/>
      <c r="L437" s="73"/>
      <c r="M437" s="65"/>
      <c r="N437" s="65"/>
      <c r="O437" s="65"/>
      <c r="P437" s="65"/>
      <c r="Q437" s="65"/>
      <c r="R437" s="65"/>
    </row>
    <row r="438" spans="3:18" s="67" customFormat="1" ht="18" customHeight="1" x14ac:dyDescent="0.3">
      <c r="C438" s="73"/>
      <c r="D438" s="73"/>
      <c r="E438" s="73"/>
      <c r="F438" s="73"/>
      <c r="G438" s="73"/>
      <c r="H438" s="73"/>
      <c r="I438" s="73"/>
      <c r="J438" s="73"/>
      <c r="K438" s="73"/>
      <c r="L438" s="73"/>
      <c r="M438" s="65"/>
      <c r="N438" s="65"/>
      <c r="O438" s="65"/>
      <c r="P438" s="65"/>
      <c r="Q438" s="65"/>
      <c r="R438" s="65"/>
    </row>
    <row r="439" spans="3:18" s="67" customFormat="1" ht="18" customHeight="1" x14ac:dyDescent="0.3">
      <c r="C439" s="73"/>
      <c r="D439" s="73"/>
      <c r="E439" s="73"/>
      <c r="F439" s="73"/>
      <c r="G439" s="73"/>
      <c r="H439" s="73"/>
      <c r="I439" s="73"/>
      <c r="J439" s="73"/>
      <c r="K439" s="73"/>
      <c r="L439" s="73"/>
      <c r="M439" s="65"/>
      <c r="N439" s="65"/>
      <c r="O439" s="65"/>
      <c r="P439" s="65"/>
      <c r="Q439" s="65"/>
      <c r="R439" s="65"/>
    </row>
    <row r="440" spans="3:18" s="67" customFormat="1" ht="18" customHeight="1" x14ac:dyDescent="0.3">
      <c r="C440" s="73"/>
      <c r="D440" s="73"/>
      <c r="E440" s="73"/>
      <c r="F440" s="73"/>
      <c r="G440" s="73"/>
      <c r="H440" s="73"/>
      <c r="I440" s="73"/>
      <c r="J440" s="73"/>
      <c r="K440" s="73"/>
      <c r="L440" s="73"/>
      <c r="M440" s="65"/>
      <c r="N440" s="65"/>
      <c r="O440" s="65"/>
      <c r="P440" s="65"/>
      <c r="Q440" s="65"/>
      <c r="R440" s="65"/>
    </row>
    <row r="441" spans="3:18" s="67" customFormat="1" ht="18" customHeight="1" x14ac:dyDescent="0.3">
      <c r="C441" s="73"/>
      <c r="D441" s="73"/>
      <c r="E441" s="73"/>
      <c r="F441" s="73"/>
      <c r="G441" s="73"/>
      <c r="H441" s="73"/>
      <c r="I441" s="73"/>
      <c r="J441" s="73"/>
      <c r="K441" s="73"/>
      <c r="L441" s="73"/>
      <c r="M441" s="65"/>
      <c r="N441" s="65"/>
      <c r="O441" s="65"/>
      <c r="P441" s="65"/>
      <c r="Q441" s="65"/>
      <c r="R441" s="65"/>
    </row>
    <row r="442" spans="3:18" s="67" customFormat="1" ht="18" customHeight="1" x14ac:dyDescent="0.3">
      <c r="C442" s="73"/>
      <c r="D442" s="73"/>
      <c r="E442" s="73"/>
      <c r="F442" s="73"/>
      <c r="G442" s="73"/>
      <c r="H442" s="73"/>
      <c r="I442" s="73"/>
      <c r="J442" s="73"/>
      <c r="K442" s="73"/>
      <c r="L442" s="73"/>
      <c r="M442" s="65"/>
      <c r="N442" s="65"/>
      <c r="O442" s="65"/>
      <c r="P442" s="65"/>
      <c r="Q442" s="65"/>
      <c r="R442" s="65"/>
    </row>
    <row r="443" spans="3:18" s="67" customFormat="1" ht="18" customHeight="1" x14ac:dyDescent="0.3">
      <c r="C443" s="73"/>
      <c r="D443" s="73"/>
      <c r="E443" s="73"/>
      <c r="F443" s="73"/>
      <c r="G443" s="73"/>
      <c r="H443" s="73"/>
      <c r="I443" s="73"/>
      <c r="J443" s="73"/>
      <c r="K443" s="73"/>
      <c r="L443" s="73"/>
      <c r="M443" s="65"/>
      <c r="N443" s="65"/>
      <c r="O443" s="65"/>
      <c r="P443" s="65"/>
      <c r="Q443" s="65"/>
      <c r="R443" s="65"/>
    </row>
    <row r="444" spans="3:18" s="67" customFormat="1" ht="18" customHeight="1" x14ac:dyDescent="0.3">
      <c r="C444" s="73"/>
      <c r="D444" s="73"/>
      <c r="E444" s="73"/>
      <c r="F444" s="73"/>
      <c r="G444" s="73"/>
      <c r="H444" s="73"/>
      <c r="I444" s="73"/>
      <c r="J444" s="73"/>
      <c r="K444" s="73"/>
      <c r="L444" s="73"/>
      <c r="M444" s="65"/>
      <c r="N444" s="65"/>
      <c r="O444" s="65"/>
      <c r="P444" s="65"/>
      <c r="Q444" s="65"/>
      <c r="R444" s="65"/>
    </row>
    <row r="445" spans="3:18" s="67" customFormat="1" ht="18" customHeight="1" x14ac:dyDescent="0.3">
      <c r="C445" s="73"/>
      <c r="D445" s="73"/>
      <c r="E445" s="73"/>
      <c r="F445" s="73"/>
      <c r="G445" s="73"/>
      <c r="H445" s="73"/>
      <c r="I445" s="73"/>
      <c r="J445" s="73"/>
      <c r="K445" s="73"/>
      <c r="L445" s="73"/>
      <c r="M445" s="65"/>
      <c r="N445" s="65"/>
      <c r="O445" s="65"/>
      <c r="P445" s="65"/>
      <c r="Q445" s="65"/>
      <c r="R445" s="65"/>
    </row>
    <row r="446" spans="3:18" s="67" customFormat="1" ht="18" customHeight="1" x14ac:dyDescent="0.3">
      <c r="C446" s="73"/>
      <c r="D446" s="73"/>
      <c r="E446" s="73"/>
      <c r="F446" s="73"/>
      <c r="G446" s="73"/>
      <c r="H446" s="73"/>
      <c r="I446" s="73"/>
      <c r="J446" s="73"/>
      <c r="K446" s="73"/>
      <c r="L446" s="73"/>
      <c r="M446" s="65"/>
      <c r="N446" s="65"/>
      <c r="O446" s="65"/>
      <c r="P446" s="65"/>
      <c r="Q446" s="65"/>
      <c r="R446" s="65"/>
    </row>
    <row r="447" spans="3:18" s="67" customFormat="1" ht="18" customHeight="1" x14ac:dyDescent="0.3">
      <c r="C447" s="73"/>
      <c r="D447" s="73"/>
      <c r="E447" s="73"/>
      <c r="F447" s="73"/>
      <c r="G447" s="73"/>
      <c r="H447" s="73"/>
      <c r="I447" s="73"/>
      <c r="J447" s="73"/>
      <c r="K447" s="73"/>
      <c r="L447" s="73"/>
      <c r="M447" s="65"/>
      <c r="N447" s="65"/>
      <c r="O447" s="65"/>
      <c r="P447" s="65"/>
      <c r="Q447" s="65"/>
      <c r="R447" s="65"/>
    </row>
    <row r="448" spans="3:18" s="67" customFormat="1" ht="18" customHeight="1" x14ac:dyDescent="0.3">
      <c r="C448" s="73"/>
      <c r="D448" s="73"/>
      <c r="E448" s="73"/>
      <c r="F448" s="73"/>
      <c r="G448" s="73"/>
      <c r="H448" s="73"/>
      <c r="I448" s="73"/>
      <c r="J448" s="73"/>
      <c r="K448" s="73"/>
      <c r="L448" s="73"/>
      <c r="M448" s="65"/>
      <c r="N448" s="65"/>
      <c r="O448" s="65"/>
      <c r="P448" s="65"/>
      <c r="Q448" s="65"/>
      <c r="R448" s="65"/>
    </row>
    <row r="449" spans="3:18" s="67" customFormat="1" ht="18" customHeight="1" x14ac:dyDescent="0.3">
      <c r="C449" s="73"/>
      <c r="D449" s="73"/>
      <c r="E449" s="73"/>
      <c r="F449" s="73"/>
      <c r="G449" s="73"/>
      <c r="H449" s="73"/>
      <c r="I449" s="73"/>
      <c r="J449" s="73"/>
      <c r="K449" s="73"/>
      <c r="L449" s="73"/>
      <c r="M449" s="65"/>
      <c r="N449" s="65"/>
      <c r="O449" s="65"/>
      <c r="P449" s="65"/>
      <c r="Q449" s="65"/>
      <c r="R449" s="65"/>
    </row>
    <row r="450" spans="3:18" s="67" customFormat="1" ht="18" customHeight="1" x14ac:dyDescent="0.3">
      <c r="C450" s="73"/>
      <c r="D450" s="73"/>
      <c r="E450" s="73"/>
      <c r="F450" s="73"/>
      <c r="G450" s="73"/>
      <c r="H450" s="73"/>
      <c r="I450" s="73"/>
      <c r="J450" s="73"/>
      <c r="K450" s="73"/>
      <c r="L450" s="73"/>
      <c r="M450" s="65"/>
      <c r="N450" s="65"/>
      <c r="O450" s="65"/>
      <c r="P450" s="65"/>
      <c r="Q450" s="65"/>
      <c r="R450" s="65"/>
    </row>
    <row r="451" spans="3:18" s="67" customFormat="1" ht="18" customHeight="1" x14ac:dyDescent="0.3">
      <c r="C451" s="73"/>
      <c r="D451" s="73"/>
      <c r="E451" s="73"/>
      <c r="F451" s="73"/>
      <c r="G451" s="73"/>
      <c r="H451" s="73"/>
      <c r="I451" s="73"/>
      <c r="J451" s="73"/>
      <c r="K451" s="73"/>
      <c r="L451" s="73"/>
      <c r="M451" s="65"/>
      <c r="N451" s="65"/>
      <c r="O451" s="65"/>
      <c r="P451" s="65"/>
      <c r="Q451" s="65"/>
      <c r="R451" s="65"/>
    </row>
    <row r="452" spans="3:18" s="67" customFormat="1" ht="18" customHeight="1" x14ac:dyDescent="0.3">
      <c r="C452" s="73"/>
      <c r="D452" s="73"/>
      <c r="E452" s="73"/>
      <c r="F452" s="73"/>
      <c r="G452" s="73"/>
      <c r="H452" s="73"/>
      <c r="I452" s="73"/>
      <c r="J452" s="73"/>
      <c r="K452" s="73"/>
      <c r="L452" s="73"/>
      <c r="M452" s="65"/>
      <c r="N452" s="65"/>
      <c r="O452" s="65"/>
      <c r="P452" s="65"/>
      <c r="Q452" s="65"/>
      <c r="R452" s="65"/>
    </row>
    <row r="453" spans="3:18" s="67" customFormat="1" ht="18" customHeight="1" x14ac:dyDescent="0.3">
      <c r="C453" s="73"/>
      <c r="D453" s="73"/>
      <c r="E453" s="73"/>
      <c r="F453" s="73"/>
      <c r="G453" s="73"/>
      <c r="H453" s="73"/>
      <c r="I453" s="73"/>
      <c r="J453" s="73"/>
      <c r="K453" s="73"/>
      <c r="L453" s="73"/>
      <c r="M453" s="65"/>
      <c r="N453" s="65"/>
      <c r="O453" s="65"/>
      <c r="P453" s="65"/>
      <c r="Q453" s="65"/>
      <c r="R453" s="65"/>
    </row>
    <row r="454" spans="3:18" s="67" customFormat="1" ht="18" customHeight="1" x14ac:dyDescent="0.3">
      <c r="C454" s="73"/>
      <c r="D454" s="73"/>
      <c r="E454" s="73"/>
      <c r="F454" s="73"/>
      <c r="G454" s="73"/>
      <c r="H454" s="73"/>
      <c r="I454" s="73"/>
      <c r="J454" s="73"/>
      <c r="K454" s="73"/>
      <c r="L454" s="73"/>
      <c r="M454" s="65"/>
      <c r="N454" s="65"/>
      <c r="O454" s="65"/>
      <c r="P454" s="65"/>
      <c r="Q454" s="65"/>
      <c r="R454" s="65"/>
    </row>
    <row r="455" spans="3:18" s="67" customFormat="1" ht="18" customHeight="1" x14ac:dyDescent="0.3">
      <c r="C455" s="73"/>
      <c r="D455" s="73"/>
      <c r="E455" s="73"/>
      <c r="F455" s="73"/>
      <c r="G455" s="73"/>
      <c r="H455" s="73"/>
      <c r="I455" s="73"/>
      <c r="J455" s="73"/>
      <c r="K455" s="73"/>
      <c r="L455" s="73"/>
      <c r="M455" s="65"/>
      <c r="N455" s="65"/>
      <c r="O455" s="65"/>
      <c r="P455" s="65"/>
      <c r="Q455" s="65"/>
      <c r="R455" s="65"/>
    </row>
    <row r="456" spans="3:18" s="67" customFormat="1" ht="18" customHeight="1" x14ac:dyDescent="0.3">
      <c r="C456" s="73"/>
      <c r="D456" s="73"/>
      <c r="E456" s="73"/>
      <c r="F456" s="73"/>
      <c r="G456" s="73"/>
      <c r="H456" s="73"/>
      <c r="I456" s="73"/>
      <c r="J456" s="73"/>
      <c r="K456" s="73"/>
      <c r="L456" s="73"/>
      <c r="M456" s="65"/>
      <c r="N456" s="65"/>
      <c r="O456" s="65"/>
      <c r="P456" s="65"/>
      <c r="Q456" s="65"/>
      <c r="R456" s="65"/>
    </row>
    <row r="457" spans="3:18" s="67" customFormat="1" ht="18" customHeight="1" x14ac:dyDescent="0.3">
      <c r="C457" s="73"/>
      <c r="D457" s="73"/>
      <c r="E457" s="73"/>
      <c r="F457" s="73"/>
      <c r="G457" s="73"/>
      <c r="H457" s="73"/>
      <c r="I457" s="73"/>
      <c r="J457" s="73"/>
      <c r="K457" s="73"/>
      <c r="L457" s="73"/>
      <c r="M457" s="65"/>
      <c r="N457" s="65"/>
      <c r="O457" s="65"/>
      <c r="P457" s="65"/>
      <c r="Q457" s="65"/>
      <c r="R457" s="65"/>
    </row>
    <row r="458" spans="3:18" s="67" customFormat="1" ht="18" customHeight="1" x14ac:dyDescent="0.3">
      <c r="C458" s="73"/>
      <c r="D458" s="73"/>
      <c r="E458" s="73"/>
      <c r="F458" s="73"/>
      <c r="G458" s="73"/>
      <c r="H458" s="73"/>
      <c r="I458" s="73"/>
      <c r="J458" s="73"/>
      <c r="K458" s="73"/>
      <c r="L458" s="73"/>
      <c r="M458" s="65"/>
      <c r="N458" s="65"/>
      <c r="O458" s="65"/>
      <c r="P458" s="65"/>
      <c r="Q458" s="65"/>
      <c r="R458" s="65"/>
    </row>
    <row r="459" spans="3:18" s="67" customFormat="1" ht="18" customHeight="1" x14ac:dyDescent="0.3">
      <c r="C459" s="73"/>
      <c r="D459" s="73"/>
      <c r="E459" s="73"/>
      <c r="F459" s="73"/>
      <c r="G459" s="73"/>
      <c r="H459" s="73"/>
      <c r="I459" s="73"/>
      <c r="J459" s="73"/>
      <c r="K459" s="73"/>
      <c r="L459" s="73"/>
      <c r="M459" s="65"/>
      <c r="N459" s="65"/>
      <c r="O459" s="65"/>
      <c r="P459" s="65"/>
      <c r="Q459" s="65"/>
      <c r="R459" s="65"/>
    </row>
    <row r="460" spans="3:18" s="67" customFormat="1" ht="18" customHeight="1" x14ac:dyDescent="0.3">
      <c r="C460" s="73"/>
      <c r="D460" s="73"/>
      <c r="E460" s="73"/>
      <c r="F460" s="73"/>
      <c r="G460" s="73"/>
      <c r="H460" s="73"/>
      <c r="I460" s="73"/>
      <c r="J460" s="73"/>
      <c r="K460" s="73"/>
      <c r="L460" s="73"/>
      <c r="M460" s="65"/>
      <c r="N460" s="65"/>
      <c r="O460" s="65"/>
      <c r="P460" s="65"/>
      <c r="Q460" s="65"/>
      <c r="R460" s="65"/>
    </row>
    <row r="461" spans="3:18" s="67" customFormat="1" ht="18" customHeight="1" x14ac:dyDescent="0.3">
      <c r="C461" s="73"/>
      <c r="D461" s="73"/>
      <c r="E461" s="73"/>
      <c r="F461" s="73"/>
      <c r="G461" s="73"/>
      <c r="H461" s="73"/>
      <c r="I461" s="73"/>
      <c r="J461" s="73"/>
      <c r="K461" s="73"/>
      <c r="L461" s="73"/>
      <c r="M461" s="65"/>
      <c r="N461" s="65"/>
      <c r="O461" s="65"/>
      <c r="P461" s="65"/>
      <c r="Q461" s="65"/>
      <c r="R461" s="65"/>
    </row>
    <row r="462" spans="3:18" s="67" customFormat="1" ht="18" customHeight="1" x14ac:dyDescent="0.3">
      <c r="C462" s="73"/>
      <c r="D462" s="73"/>
      <c r="E462" s="73"/>
      <c r="F462" s="73"/>
      <c r="G462" s="73"/>
      <c r="H462" s="73"/>
      <c r="I462" s="73"/>
      <c r="J462" s="73"/>
      <c r="K462" s="73"/>
      <c r="L462" s="73"/>
      <c r="M462" s="65"/>
      <c r="N462" s="65"/>
      <c r="O462" s="65"/>
      <c r="P462" s="65"/>
      <c r="Q462" s="65"/>
      <c r="R462" s="65"/>
    </row>
    <row r="463" spans="3:18" s="67" customFormat="1" ht="18" customHeight="1" x14ac:dyDescent="0.3">
      <c r="C463" s="73"/>
      <c r="D463" s="73"/>
      <c r="E463" s="73"/>
      <c r="F463" s="73"/>
      <c r="G463" s="73"/>
      <c r="H463" s="73"/>
      <c r="I463" s="73"/>
      <c r="J463" s="73"/>
      <c r="K463" s="73"/>
      <c r="L463" s="73"/>
      <c r="M463" s="65"/>
      <c r="N463" s="65"/>
      <c r="O463" s="65"/>
      <c r="P463" s="65"/>
      <c r="Q463" s="65"/>
      <c r="R463" s="65"/>
    </row>
    <row r="464" spans="3:18" s="67" customFormat="1" ht="18" customHeight="1" x14ac:dyDescent="0.3">
      <c r="C464" s="73"/>
      <c r="D464" s="73"/>
      <c r="E464" s="73"/>
      <c r="F464" s="73"/>
      <c r="G464" s="73"/>
      <c r="H464" s="73"/>
      <c r="I464" s="73"/>
      <c r="J464" s="73"/>
      <c r="K464" s="73"/>
      <c r="L464" s="73"/>
      <c r="M464" s="65"/>
      <c r="N464" s="65"/>
      <c r="O464" s="65"/>
      <c r="P464" s="65"/>
      <c r="Q464" s="65"/>
      <c r="R464" s="65"/>
    </row>
    <row r="465" spans="3:18" s="67" customFormat="1" ht="18" customHeight="1" x14ac:dyDescent="0.3">
      <c r="C465" s="73"/>
      <c r="D465" s="73"/>
      <c r="E465" s="73"/>
      <c r="F465" s="73"/>
      <c r="G465" s="73"/>
      <c r="H465" s="73"/>
      <c r="I465" s="73"/>
      <c r="J465" s="73"/>
      <c r="K465" s="73"/>
      <c r="L465" s="73"/>
      <c r="M465" s="65"/>
      <c r="N465" s="65"/>
      <c r="O465" s="65"/>
      <c r="P465" s="65"/>
      <c r="Q465" s="65"/>
      <c r="R465" s="65"/>
    </row>
    <row r="466" spans="3:18" s="67" customFormat="1" ht="18" customHeight="1" x14ac:dyDescent="0.3">
      <c r="C466" s="73"/>
      <c r="D466" s="73"/>
      <c r="E466" s="73"/>
      <c r="F466" s="73"/>
      <c r="G466" s="73"/>
      <c r="H466" s="73"/>
      <c r="I466" s="73"/>
      <c r="J466" s="73"/>
      <c r="K466" s="73"/>
      <c r="L466" s="73"/>
      <c r="M466" s="65"/>
      <c r="N466" s="65"/>
      <c r="O466" s="65"/>
      <c r="P466" s="65"/>
      <c r="Q466" s="65"/>
      <c r="R466" s="65"/>
    </row>
    <row r="467" spans="3:18" s="67" customFormat="1" ht="18" customHeight="1" x14ac:dyDescent="0.3">
      <c r="C467" s="73"/>
      <c r="D467" s="73"/>
      <c r="E467" s="73"/>
      <c r="F467" s="73"/>
      <c r="G467" s="73"/>
      <c r="H467" s="73"/>
      <c r="I467" s="73"/>
      <c r="J467" s="73"/>
      <c r="K467" s="73"/>
      <c r="L467" s="73"/>
      <c r="M467" s="65"/>
      <c r="N467" s="65"/>
      <c r="O467" s="65"/>
      <c r="P467" s="65"/>
      <c r="Q467" s="65"/>
      <c r="R467" s="65"/>
    </row>
    <row r="468" spans="3:18" s="67" customFormat="1" ht="18" customHeight="1" x14ac:dyDescent="0.3">
      <c r="C468" s="73"/>
      <c r="D468" s="73"/>
      <c r="E468" s="73"/>
      <c r="F468" s="73"/>
      <c r="G468" s="73"/>
      <c r="H468" s="73"/>
      <c r="I468" s="73"/>
      <c r="J468" s="73"/>
      <c r="K468" s="73"/>
      <c r="L468" s="73"/>
      <c r="M468" s="65"/>
      <c r="N468" s="65"/>
      <c r="O468" s="65"/>
      <c r="P468" s="65"/>
      <c r="Q468" s="65"/>
      <c r="R468" s="65"/>
    </row>
    <row r="469" spans="3:18" s="67" customFormat="1" ht="18" customHeight="1" x14ac:dyDescent="0.3">
      <c r="C469" s="73"/>
      <c r="D469" s="73"/>
      <c r="E469" s="73"/>
      <c r="F469" s="73"/>
      <c r="G469" s="73"/>
      <c r="H469" s="73"/>
      <c r="I469" s="73"/>
      <c r="J469" s="73"/>
      <c r="K469" s="73"/>
      <c r="L469" s="73"/>
      <c r="M469" s="65"/>
      <c r="N469" s="65"/>
      <c r="O469" s="65"/>
      <c r="P469" s="65"/>
      <c r="Q469" s="65"/>
      <c r="R469" s="65"/>
    </row>
    <row r="470" spans="3:18" s="67" customFormat="1" ht="18" customHeight="1" x14ac:dyDescent="0.3">
      <c r="C470" s="73"/>
      <c r="D470" s="73"/>
      <c r="E470" s="73"/>
      <c r="F470" s="73"/>
      <c r="G470" s="73"/>
      <c r="H470" s="73"/>
      <c r="I470" s="73"/>
      <c r="J470" s="73"/>
      <c r="K470" s="73"/>
      <c r="L470" s="73"/>
      <c r="M470" s="65"/>
      <c r="N470" s="65"/>
      <c r="O470" s="65"/>
      <c r="P470" s="65"/>
      <c r="Q470" s="65"/>
      <c r="R470" s="65"/>
    </row>
    <row r="471" spans="3:18" s="67" customFormat="1" ht="18" customHeight="1" x14ac:dyDescent="0.3">
      <c r="C471" s="73"/>
      <c r="D471" s="73"/>
      <c r="E471" s="73"/>
      <c r="F471" s="73"/>
      <c r="G471" s="73"/>
      <c r="H471" s="73"/>
      <c r="I471" s="73"/>
      <c r="J471" s="73"/>
      <c r="K471" s="73"/>
      <c r="L471" s="73"/>
      <c r="M471" s="65"/>
      <c r="N471" s="65"/>
      <c r="O471" s="65"/>
      <c r="P471" s="65"/>
      <c r="Q471" s="65"/>
      <c r="R471" s="65"/>
    </row>
    <row r="472" spans="3:18" s="67" customFormat="1" ht="18" customHeight="1" x14ac:dyDescent="0.3">
      <c r="C472" s="73"/>
      <c r="D472" s="73"/>
      <c r="E472" s="73"/>
      <c r="F472" s="73"/>
      <c r="G472" s="73"/>
      <c r="H472" s="73"/>
      <c r="I472" s="73"/>
      <c r="J472" s="73"/>
      <c r="K472" s="73"/>
      <c r="L472" s="73"/>
      <c r="M472" s="65"/>
      <c r="N472" s="65"/>
      <c r="O472" s="65"/>
      <c r="P472" s="65"/>
      <c r="Q472" s="65"/>
      <c r="R472" s="65"/>
    </row>
    <row r="473" spans="3:18" s="67" customFormat="1" ht="18" customHeight="1" x14ac:dyDescent="0.3">
      <c r="C473" s="73"/>
      <c r="D473" s="73"/>
      <c r="E473" s="73"/>
      <c r="F473" s="73"/>
      <c r="G473" s="73"/>
      <c r="H473" s="73"/>
      <c r="I473" s="73"/>
      <c r="J473" s="73"/>
      <c r="K473" s="73"/>
      <c r="L473" s="73"/>
      <c r="M473" s="65"/>
      <c r="N473" s="65"/>
      <c r="O473" s="65"/>
      <c r="P473" s="65"/>
      <c r="Q473" s="65"/>
      <c r="R473" s="65"/>
    </row>
    <row r="474" spans="3:18" s="67" customFormat="1" ht="18" customHeight="1" x14ac:dyDescent="0.3">
      <c r="C474" s="73"/>
      <c r="D474" s="73"/>
      <c r="E474" s="73"/>
      <c r="F474" s="73"/>
      <c r="G474" s="73"/>
      <c r="H474" s="73"/>
      <c r="I474" s="73"/>
      <c r="J474" s="73"/>
      <c r="K474" s="73"/>
      <c r="L474" s="73"/>
      <c r="M474" s="65"/>
      <c r="N474" s="65"/>
      <c r="O474" s="65"/>
      <c r="P474" s="65"/>
      <c r="Q474" s="65"/>
      <c r="R474" s="65"/>
    </row>
    <row r="475" spans="3:18" s="67" customFormat="1" ht="18" customHeight="1" x14ac:dyDescent="0.3">
      <c r="C475" s="73"/>
      <c r="D475" s="73"/>
      <c r="E475" s="73"/>
      <c r="F475" s="73"/>
      <c r="G475" s="73"/>
      <c r="H475" s="73"/>
      <c r="I475" s="73"/>
      <c r="J475" s="73"/>
      <c r="K475" s="73"/>
      <c r="L475" s="73"/>
      <c r="M475" s="65"/>
      <c r="N475" s="65"/>
      <c r="O475" s="65"/>
      <c r="P475" s="65"/>
      <c r="Q475" s="65"/>
      <c r="R475" s="65"/>
    </row>
    <row r="476" spans="3:18" s="67" customFormat="1" ht="18" customHeight="1" x14ac:dyDescent="0.3">
      <c r="C476" s="73"/>
      <c r="D476" s="73"/>
      <c r="E476" s="73"/>
      <c r="F476" s="73"/>
      <c r="G476" s="73"/>
      <c r="H476" s="73"/>
      <c r="I476" s="73"/>
      <c r="J476" s="73"/>
      <c r="K476" s="73"/>
      <c r="L476" s="73"/>
      <c r="M476" s="65"/>
      <c r="N476" s="65"/>
      <c r="O476" s="65"/>
      <c r="P476" s="65"/>
      <c r="Q476" s="65"/>
      <c r="R476" s="65"/>
    </row>
    <row r="477" spans="3:18" s="67" customFormat="1" ht="18" customHeight="1" x14ac:dyDescent="0.3">
      <c r="C477" s="73"/>
      <c r="D477" s="73"/>
      <c r="E477" s="73"/>
      <c r="F477" s="73"/>
      <c r="G477" s="73"/>
      <c r="H477" s="73"/>
      <c r="I477" s="73"/>
      <c r="J477" s="73"/>
      <c r="K477" s="73"/>
      <c r="L477" s="73"/>
      <c r="M477" s="65"/>
      <c r="N477" s="65"/>
      <c r="O477" s="65"/>
      <c r="P477" s="65"/>
      <c r="Q477" s="65"/>
      <c r="R477" s="65"/>
    </row>
    <row r="478" spans="3:18" s="67" customFormat="1" ht="18" customHeight="1" x14ac:dyDescent="0.3">
      <c r="C478" s="73"/>
      <c r="D478" s="73"/>
      <c r="E478" s="73"/>
      <c r="F478" s="73"/>
      <c r="G478" s="73"/>
      <c r="H478" s="73"/>
      <c r="I478" s="73"/>
      <c r="J478" s="73"/>
      <c r="K478" s="73"/>
      <c r="L478" s="73"/>
      <c r="M478" s="65"/>
      <c r="N478" s="65"/>
      <c r="O478" s="65"/>
      <c r="P478" s="65"/>
      <c r="Q478" s="65"/>
      <c r="R478" s="65"/>
    </row>
    <row r="479" spans="3:18" s="67" customFormat="1" ht="18" customHeight="1" x14ac:dyDescent="0.3">
      <c r="C479" s="73"/>
      <c r="D479" s="73"/>
      <c r="E479" s="73"/>
      <c r="F479" s="73"/>
      <c r="G479" s="73"/>
      <c r="H479" s="73"/>
      <c r="I479" s="73"/>
      <c r="J479" s="73"/>
      <c r="K479" s="73"/>
      <c r="L479" s="73"/>
      <c r="M479" s="65"/>
      <c r="N479" s="65"/>
      <c r="O479" s="65"/>
      <c r="P479" s="65"/>
      <c r="Q479" s="65"/>
      <c r="R479" s="65"/>
    </row>
    <row r="480" spans="3:18" s="67" customFormat="1" ht="18" customHeight="1" x14ac:dyDescent="0.3">
      <c r="C480" s="73"/>
      <c r="D480" s="73"/>
      <c r="E480" s="73"/>
      <c r="F480" s="73"/>
      <c r="G480" s="73"/>
      <c r="H480" s="73"/>
      <c r="I480" s="73"/>
      <c r="J480" s="73"/>
      <c r="K480" s="73"/>
      <c r="L480" s="73"/>
      <c r="M480" s="65"/>
      <c r="N480" s="65"/>
      <c r="O480" s="65"/>
      <c r="P480" s="65"/>
      <c r="Q480" s="65"/>
      <c r="R480" s="65"/>
    </row>
    <row r="481" spans="3:18" s="67" customFormat="1" ht="18" customHeight="1" x14ac:dyDescent="0.3">
      <c r="C481" s="73"/>
      <c r="D481" s="73"/>
      <c r="E481" s="73"/>
      <c r="F481" s="73"/>
      <c r="G481" s="73"/>
      <c r="H481" s="73"/>
      <c r="I481" s="73"/>
      <c r="J481" s="73"/>
      <c r="K481" s="73"/>
      <c r="L481" s="73"/>
      <c r="M481" s="65"/>
      <c r="N481" s="65"/>
      <c r="O481" s="65"/>
      <c r="P481" s="65"/>
      <c r="Q481" s="65"/>
      <c r="R481" s="65"/>
    </row>
    <row r="482" spans="3:18" s="67" customFormat="1" ht="18" customHeight="1" x14ac:dyDescent="0.3">
      <c r="C482" s="73"/>
      <c r="D482" s="73"/>
      <c r="E482" s="73"/>
      <c r="F482" s="73"/>
      <c r="G482" s="73"/>
      <c r="H482" s="73"/>
      <c r="I482" s="73"/>
      <c r="J482" s="73"/>
      <c r="K482" s="73"/>
      <c r="L482" s="73"/>
      <c r="M482" s="65"/>
      <c r="N482" s="65"/>
      <c r="O482" s="65"/>
      <c r="P482" s="65"/>
      <c r="Q482" s="65"/>
      <c r="R482" s="65"/>
    </row>
    <row r="483" spans="3:18" s="67" customFormat="1" ht="18" customHeight="1" x14ac:dyDescent="0.3">
      <c r="C483" s="73"/>
      <c r="D483" s="73"/>
      <c r="E483" s="73"/>
      <c r="F483" s="73"/>
      <c r="G483" s="73"/>
      <c r="H483" s="73"/>
      <c r="I483" s="73"/>
      <c r="J483" s="73"/>
      <c r="K483" s="73"/>
      <c r="L483" s="73"/>
      <c r="M483" s="65"/>
      <c r="N483" s="65"/>
      <c r="O483" s="65"/>
      <c r="P483" s="65"/>
      <c r="Q483" s="65"/>
      <c r="R483" s="65"/>
    </row>
    <row r="484" spans="3:18" s="67" customFormat="1" ht="18" customHeight="1" x14ac:dyDescent="0.3">
      <c r="C484" s="73"/>
      <c r="D484" s="73"/>
      <c r="E484" s="73"/>
      <c r="F484" s="73"/>
      <c r="G484" s="73"/>
      <c r="H484" s="73"/>
      <c r="I484" s="73"/>
      <c r="J484" s="73"/>
      <c r="K484" s="73"/>
      <c r="L484" s="73"/>
      <c r="M484" s="65"/>
      <c r="N484" s="65"/>
      <c r="O484" s="65"/>
      <c r="P484" s="65"/>
      <c r="Q484" s="65"/>
      <c r="R484" s="65"/>
    </row>
    <row r="485" spans="3:18" s="67" customFormat="1" ht="18" customHeight="1" x14ac:dyDescent="0.3">
      <c r="C485" s="73"/>
      <c r="D485" s="73"/>
      <c r="E485" s="73"/>
      <c r="F485" s="73"/>
      <c r="G485" s="73"/>
      <c r="H485" s="73"/>
      <c r="I485" s="73"/>
      <c r="J485" s="73"/>
      <c r="K485" s="73"/>
      <c r="L485" s="73"/>
      <c r="M485" s="65"/>
      <c r="N485" s="65"/>
      <c r="O485" s="65"/>
      <c r="P485" s="65"/>
      <c r="Q485" s="65"/>
      <c r="R485" s="65"/>
    </row>
    <row r="486" spans="3:18" s="67" customFormat="1" ht="18" customHeight="1" x14ac:dyDescent="0.3">
      <c r="C486" s="73"/>
      <c r="D486" s="73"/>
      <c r="E486" s="73"/>
      <c r="F486" s="73"/>
      <c r="G486" s="73"/>
      <c r="H486" s="73"/>
      <c r="I486" s="73"/>
      <c r="J486" s="73"/>
      <c r="K486" s="73"/>
      <c r="L486" s="73"/>
      <c r="M486" s="65"/>
      <c r="N486" s="65"/>
      <c r="O486" s="65"/>
      <c r="P486" s="65"/>
      <c r="Q486" s="65"/>
      <c r="R486" s="65"/>
    </row>
    <row r="487" spans="3:18" s="67" customFormat="1" ht="18" customHeight="1" x14ac:dyDescent="0.3">
      <c r="C487" s="73"/>
      <c r="D487" s="73"/>
      <c r="E487" s="73"/>
      <c r="F487" s="73"/>
      <c r="G487" s="73"/>
      <c r="H487" s="73"/>
      <c r="I487" s="73"/>
      <c r="J487" s="73"/>
      <c r="K487" s="73"/>
      <c r="L487" s="73"/>
      <c r="M487" s="65"/>
      <c r="N487" s="65"/>
      <c r="O487" s="65"/>
      <c r="P487" s="65"/>
      <c r="Q487" s="65"/>
      <c r="R487" s="65"/>
    </row>
    <row r="488" spans="3:18" s="67" customFormat="1" ht="18" customHeight="1" x14ac:dyDescent="0.3">
      <c r="C488" s="73"/>
      <c r="D488" s="73"/>
      <c r="E488" s="73"/>
      <c r="F488" s="73"/>
      <c r="G488" s="73"/>
      <c r="H488" s="73"/>
      <c r="I488" s="73"/>
      <c r="J488" s="73"/>
      <c r="K488" s="73"/>
      <c r="L488" s="73"/>
      <c r="M488" s="65"/>
      <c r="N488" s="65"/>
      <c r="O488" s="65"/>
      <c r="P488" s="65"/>
      <c r="Q488" s="65"/>
      <c r="R488" s="65"/>
    </row>
    <row r="489" spans="3:18" s="67" customFormat="1" ht="18" customHeight="1" x14ac:dyDescent="0.3">
      <c r="C489" s="73"/>
      <c r="D489" s="73"/>
      <c r="E489" s="73"/>
      <c r="F489" s="73"/>
      <c r="G489" s="73"/>
      <c r="H489" s="73"/>
      <c r="I489" s="73"/>
      <c r="J489" s="73"/>
      <c r="K489" s="73"/>
      <c r="L489" s="73"/>
      <c r="M489" s="65"/>
      <c r="N489" s="65"/>
      <c r="O489" s="65"/>
      <c r="P489" s="65"/>
      <c r="Q489" s="65"/>
      <c r="R489" s="65"/>
    </row>
    <row r="490" spans="3:18" s="67" customFormat="1" ht="18" customHeight="1" x14ac:dyDescent="0.3">
      <c r="C490" s="73"/>
      <c r="D490" s="73"/>
      <c r="E490" s="73"/>
      <c r="F490" s="73"/>
      <c r="G490" s="73"/>
      <c r="H490" s="73"/>
      <c r="I490" s="73"/>
      <c r="J490" s="73"/>
      <c r="K490" s="73"/>
      <c r="L490" s="73"/>
      <c r="M490" s="65"/>
      <c r="N490" s="65"/>
      <c r="O490" s="65"/>
      <c r="P490" s="65"/>
      <c r="Q490" s="65"/>
      <c r="R490" s="65"/>
    </row>
    <row r="491" spans="3:18" s="67" customFormat="1" ht="18" customHeight="1" x14ac:dyDescent="0.3">
      <c r="C491" s="73"/>
      <c r="D491" s="73"/>
      <c r="E491" s="73"/>
      <c r="F491" s="73"/>
      <c r="G491" s="73"/>
      <c r="H491" s="73"/>
      <c r="I491" s="73"/>
      <c r="J491" s="73"/>
      <c r="K491" s="73"/>
      <c r="L491" s="73"/>
      <c r="M491" s="65"/>
      <c r="N491" s="65"/>
      <c r="O491" s="65"/>
      <c r="P491" s="65"/>
      <c r="Q491" s="65"/>
      <c r="R491" s="65"/>
    </row>
    <row r="492" spans="3:18" s="67" customFormat="1" ht="18" customHeight="1" x14ac:dyDescent="0.3">
      <c r="C492" s="73"/>
      <c r="D492" s="73"/>
      <c r="E492" s="73"/>
      <c r="F492" s="73"/>
      <c r="G492" s="73"/>
      <c r="H492" s="73"/>
      <c r="I492" s="73"/>
      <c r="J492" s="73"/>
      <c r="K492" s="73"/>
      <c r="L492" s="73"/>
      <c r="M492" s="65"/>
      <c r="N492" s="65"/>
      <c r="O492" s="65"/>
      <c r="P492" s="65"/>
      <c r="Q492" s="65"/>
      <c r="R492" s="65"/>
    </row>
    <row r="493" spans="3:18" s="67" customFormat="1" ht="18" customHeight="1" x14ac:dyDescent="0.3">
      <c r="C493" s="73"/>
      <c r="D493" s="73"/>
      <c r="E493" s="73"/>
      <c r="F493" s="73"/>
      <c r="G493" s="73"/>
      <c r="H493" s="73"/>
      <c r="I493" s="73"/>
      <c r="J493" s="73"/>
      <c r="K493" s="73"/>
      <c r="L493" s="73"/>
      <c r="M493" s="65"/>
      <c r="N493" s="65"/>
      <c r="O493" s="65"/>
      <c r="P493" s="65"/>
      <c r="Q493" s="65"/>
      <c r="R493" s="65"/>
    </row>
    <row r="494" spans="3:18" s="67" customFormat="1" ht="18" customHeight="1" x14ac:dyDescent="0.3">
      <c r="C494" s="73"/>
      <c r="D494" s="73"/>
      <c r="E494" s="73"/>
      <c r="F494" s="73"/>
      <c r="G494" s="73"/>
      <c r="H494" s="73"/>
      <c r="I494" s="73"/>
      <c r="J494" s="73"/>
      <c r="K494" s="73"/>
      <c r="L494" s="73"/>
      <c r="M494" s="65"/>
      <c r="N494" s="65"/>
      <c r="O494" s="65"/>
      <c r="P494" s="65"/>
      <c r="Q494" s="65"/>
      <c r="R494" s="65"/>
    </row>
    <row r="495" spans="3:18" s="67" customFormat="1" ht="18" customHeight="1" x14ac:dyDescent="0.3">
      <c r="C495" s="73"/>
      <c r="D495" s="73"/>
      <c r="E495" s="73"/>
      <c r="F495" s="73"/>
      <c r="G495" s="73"/>
      <c r="H495" s="73"/>
      <c r="I495" s="73"/>
      <c r="J495" s="73"/>
      <c r="K495" s="73"/>
      <c r="L495" s="73"/>
      <c r="M495" s="65"/>
      <c r="N495" s="65"/>
      <c r="O495" s="65"/>
      <c r="P495" s="65"/>
      <c r="Q495" s="65"/>
      <c r="R495" s="65"/>
    </row>
    <row r="496" spans="3:18" s="67" customFormat="1" ht="18" customHeight="1" x14ac:dyDescent="0.3">
      <c r="C496" s="73"/>
      <c r="D496" s="73"/>
      <c r="E496" s="73"/>
      <c r="F496" s="73"/>
      <c r="G496" s="73"/>
      <c r="H496" s="73"/>
      <c r="I496" s="73"/>
      <c r="J496" s="73"/>
      <c r="K496" s="73"/>
      <c r="L496" s="73"/>
      <c r="M496" s="65"/>
      <c r="N496" s="65"/>
      <c r="O496" s="65"/>
      <c r="P496" s="65"/>
      <c r="Q496" s="65"/>
      <c r="R496" s="65"/>
    </row>
    <row r="497" spans="3:18" s="67" customFormat="1" ht="18" customHeight="1" x14ac:dyDescent="0.3">
      <c r="C497" s="73"/>
      <c r="D497" s="73"/>
      <c r="E497" s="73"/>
      <c r="F497" s="73"/>
      <c r="G497" s="73"/>
      <c r="H497" s="73"/>
      <c r="I497" s="73"/>
      <c r="J497" s="73"/>
      <c r="K497" s="73"/>
      <c r="L497" s="73"/>
      <c r="M497" s="65"/>
      <c r="N497" s="65"/>
      <c r="O497" s="65"/>
      <c r="P497" s="65"/>
      <c r="Q497" s="65"/>
      <c r="R497" s="65"/>
    </row>
    <row r="498" spans="3:18" s="67" customFormat="1" ht="18" customHeight="1" x14ac:dyDescent="0.3">
      <c r="C498" s="73"/>
      <c r="D498" s="73"/>
      <c r="E498" s="73"/>
      <c r="F498" s="73"/>
      <c r="G498" s="73"/>
      <c r="H498" s="73"/>
      <c r="I498" s="73"/>
      <c r="J498" s="73"/>
      <c r="K498" s="73"/>
      <c r="L498" s="73"/>
      <c r="M498" s="65"/>
      <c r="N498" s="65"/>
      <c r="O498" s="65"/>
      <c r="P498" s="65"/>
      <c r="Q498" s="65"/>
      <c r="R498" s="65"/>
    </row>
    <row r="499" spans="3:18" s="67" customFormat="1" ht="18" customHeight="1" x14ac:dyDescent="0.3">
      <c r="C499" s="73"/>
      <c r="D499" s="73"/>
      <c r="E499" s="73"/>
      <c r="F499" s="73"/>
      <c r="G499" s="73"/>
      <c r="H499" s="73"/>
      <c r="I499" s="73"/>
      <c r="J499" s="73"/>
      <c r="K499" s="73"/>
      <c r="L499" s="73"/>
      <c r="M499" s="65"/>
      <c r="N499" s="65"/>
      <c r="O499" s="65"/>
      <c r="P499" s="65"/>
      <c r="Q499" s="65"/>
      <c r="R499" s="65"/>
    </row>
    <row r="500" spans="3:18" s="67" customFormat="1" ht="18" customHeight="1" x14ac:dyDescent="0.3">
      <c r="C500" s="73"/>
      <c r="D500" s="73"/>
      <c r="E500" s="73"/>
      <c r="F500" s="73"/>
      <c r="G500" s="73"/>
      <c r="H500" s="73"/>
      <c r="I500" s="73"/>
      <c r="J500" s="73"/>
      <c r="K500" s="73"/>
      <c r="L500" s="73"/>
      <c r="M500" s="65"/>
      <c r="N500" s="65"/>
      <c r="O500" s="65"/>
      <c r="P500" s="65"/>
      <c r="Q500" s="65"/>
      <c r="R500" s="65"/>
    </row>
    <row r="501" spans="3:18" s="67" customFormat="1" ht="18" customHeight="1" x14ac:dyDescent="0.3">
      <c r="C501" s="73"/>
      <c r="D501" s="73"/>
      <c r="E501" s="73"/>
      <c r="F501" s="73"/>
      <c r="G501" s="73"/>
      <c r="H501" s="73"/>
      <c r="I501" s="73"/>
      <c r="J501" s="73"/>
      <c r="K501" s="73"/>
      <c r="L501" s="73"/>
      <c r="M501" s="65"/>
      <c r="N501" s="65"/>
      <c r="O501" s="65"/>
      <c r="P501" s="65"/>
      <c r="Q501" s="65"/>
      <c r="R501" s="65"/>
    </row>
    <row r="502" spans="3:18" s="67" customFormat="1" ht="18" customHeight="1" x14ac:dyDescent="0.3">
      <c r="C502" s="73"/>
      <c r="D502" s="73"/>
      <c r="E502" s="73"/>
      <c r="F502" s="73"/>
      <c r="G502" s="73"/>
      <c r="H502" s="73"/>
      <c r="I502" s="73"/>
      <c r="J502" s="73"/>
      <c r="K502" s="73"/>
      <c r="L502" s="73"/>
      <c r="M502" s="65"/>
      <c r="N502" s="65"/>
      <c r="O502" s="65"/>
      <c r="P502" s="65"/>
      <c r="Q502" s="65"/>
      <c r="R502" s="65"/>
    </row>
    <row r="503" spans="3:18" s="67" customFormat="1" ht="18" customHeight="1" x14ac:dyDescent="0.3">
      <c r="C503" s="73"/>
      <c r="D503" s="73"/>
      <c r="E503" s="73"/>
      <c r="F503" s="73"/>
      <c r="G503" s="73"/>
      <c r="H503" s="73"/>
      <c r="I503" s="73"/>
      <c r="J503" s="73"/>
      <c r="K503" s="73"/>
      <c r="L503" s="73"/>
      <c r="M503" s="65"/>
      <c r="N503" s="65"/>
      <c r="O503" s="65"/>
      <c r="P503" s="65"/>
      <c r="Q503" s="65"/>
      <c r="R503" s="65"/>
    </row>
    <row r="504" spans="3:18" s="67" customFormat="1" ht="18" customHeight="1" x14ac:dyDescent="0.3">
      <c r="C504" s="73"/>
      <c r="D504" s="73"/>
      <c r="E504" s="73"/>
      <c r="F504" s="73"/>
      <c r="G504" s="73"/>
      <c r="H504" s="73"/>
      <c r="I504" s="73"/>
      <c r="J504" s="73"/>
      <c r="K504" s="73"/>
      <c r="L504" s="73"/>
      <c r="M504" s="65"/>
      <c r="N504" s="65"/>
      <c r="O504" s="65"/>
      <c r="P504" s="65"/>
      <c r="Q504" s="65"/>
      <c r="R504" s="65"/>
    </row>
    <row r="505" spans="3:18" s="67" customFormat="1" ht="18" customHeight="1" x14ac:dyDescent="0.3">
      <c r="C505" s="73"/>
      <c r="D505" s="73"/>
      <c r="E505" s="73"/>
      <c r="F505" s="73"/>
      <c r="G505" s="73"/>
      <c r="H505" s="73"/>
      <c r="I505" s="73"/>
      <c r="J505" s="73"/>
      <c r="K505" s="73"/>
      <c r="L505" s="73"/>
      <c r="M505" s="65"/>
      <c r="N505" s="65"/>
      <c r="O505" s="65"/>
      <c r="P505" s="65"/>
      <c r="Q505" s="65"/>
      <c r="R505" s="65"/>
    </row>
    <row r="506" spans="3:18" s="67" customFormat="1" ht="18" customHeight="1" x14ac:dyDescent="0.3">
      <c r="C506" s="73"/>
      <c r="D506" s="73"/>
      <c r="E506" s="73"/>
      <c r="F506" s="73"/>
      <c r="G506" s="73"/>
      <c r="H506" s="73"/>
      <c r="I506" s="73"/>
      <c r="J506" s="73"/>
      <c r="K506" s="73"/>
      <c r="L506" s="73"/>
      <c r="M506" s="65"/>
      <c r="N506" s="65"/>
      <c r="O506" s="65"/>
      <c r="P506" s="65"/>
      <c r="Q506" s="65"/>
      <c r="R506" s="65"/>
    </row>
    <row r="507" spans="3:18" s="67" customFormat="1" ht="18" customHeight="1" x14ac:dyDescent="0.3">
      <c r="C507" s="73"/>
      <c r="D507" s="73"/>
      <c r="E507" s="73"/>
      <c r="F507" s="73"/>
      <c r="G507" s="73"/>
      <c r="H507" s="73"/>
      <c r="I507" s="73"/>
      <c r="J507" s="73"/>
      <c r="K507" s="73"/>
      <c r="L507" s="73"/>
      <c r="M507" s="65"/>
      <c r="N507" s="65"/>
      <c r="O507" s="65"/>
      <c r="P507" s="65"/>
      <c r="Q507" s="65"/>
      <c r="R507" s="65"/>
    </row>
    <row r="508" spans="3:18" s="67" customFormat="1" ht="18" customHeight="1" x14ac:dyDescent="0.3">
      <c r="C508" s="73"/>
      <c r="D508" s="73"/>
      <c r="E508" s="73"/>
      <c r="F508" s="73"/>
      <c r="G508" s="73"/>
      <c r="H508" s="73"/>
      <c r="I508" s="73"/>
      <c r="J508" s="73"/>
      <c r="K508" s="73"/>
      <c r="L508" s="73"/>
      <c r="M508" s="65"/>
      <c r="N508" s="65"/>
      <c r="O508" s="65"/>
      <c r="P508" s="65"/>
      <c r="Q508" s="65"/>
      <c r="R508" s="65"/>
    </row>
    <row r="509" spans="3:18" s="67" customFormat="1" ht="18" customHeight="1" x14ac:dyDescent="0.3">
      <c r="C509" s="73"/>
      <c r="D509" s="73"/>
      <c r="E509" s="73"/>
      <c r="F509" s="73"/>
      <c r="G509" s="73"/>
      <c r="H509" s="73"/>
      <c r="I509" s="73"/>
      <c r="J509" s="73"/>
      <c r="K509" s="73"/>
      <c r="L509" s="73"/>
      <c r="M509" s="65"/>
      <c r="N509" s="65"/>
      <c r="O509" s="65"/>
      <c r="P509" s="65"/>
      <c r="Q509" s="65"/>
      <c r="R509" s="65"/>
    </row>
    <row r="510" spans="3:18" s="67" customFormat="1" ht="18" customHeight="1" x14ac:dyDescent="0.3">
      <c r="C510" s="73"/>
      <c r="D510" s="73"/>
      <c r="E510" s="73"/>
      <c r="F510" s="73"/>
      <c r="G510" s="73"/>
      <c r="H510" s="73"/>
      <c r="I510" s="73"/>
      <c r="J510" s="73"/>
      <c r="K510" s="73"/>
      <c r="L510" s="73"/>
      <c r="M510" s="65"/>
      <c r="N510" s="65"/>
      <c r="O510" s="65"/>
      <c r="P510" s="65"/>
      <c r="Q510" s="65"/>
      <c r="R510" s="65"/>
    </row>
    <row r="511" spans="3:18" s="67" customFormat="1" ht="18" customHeight="1" x14ac:dyDescent="0.3">
      <c r="C511" s="73"/>
      <c r="D511" s="73"/>
      <c r="E511" s="73"/>
      <c r="F511" s="73"/>
      <c r="G511" s="73"/>
      <c r="H511" s="73"/>
      <c r="I511" s="73"/>
      <c r="J511" s="73"/>
      <c r="K511" s="73"/>
      <c r="L511" s="73"/>
      <c r="M511" s="65"/>
      <c r="N511" s="65"/>
      <c r="O511" s="65"/>
      <c r="P511" s="65"/>
      <c r="Q511" s="65"/>
      <c r="R511" s="65"/>
    </row>
    <row r="512" spans="3:18" s="67" customFormat="1" ht="18" customHeight="1" x14ac:dyDescent="0.3">
      <c r="C512" s="73"/>
      <c r="D512" s="73"/>
      <c r="E512" s="73"/>
      <c r="F512" s="73"/>
      <c r="G512" s="73"/>
      <c r="H512" s="73"/>
      <c r="I512" s="73"/>
      <c r="J512" s="73"/>
      <c r="K512" s="73"/>
      <c r="L512" s="73"/>
      <c r="M512" s="65"/>
      <c r="N512" s="65"/>
      <c r="O512" s="65"/>
      <c r="P512" s="65"/>
      <c r="Q512" s="65"/>
      <c r="R512" s="65"/>
    </row>
    <row r="513" spans="3:18" s="67" customFormat="1" ht="18" customHeight="1" x14ac:dyDescent="0.3">
      <c r="C513" s="73"/>
      <c r="D513" s="73"/>
      <c r="E513" s="73"/>
      <c r="F513" s="73"/>
      <c r="G513" s="73"/>
      <c r="H513" s="73"/>
      <c r="I513" s="73"/>
      <c r="J513" s="73"/>
      <c r="K513" s="73"/>
      <c r="L513" s="73"/>
      <c r="M513" s="65"/>
      <c r="N513" s="65"/>
      <c r="O513" s="65"/>
      <c r="P513" s="65"/>
      <c r="Q513" s="65"/>
      <c r="R513" s="65"/>
    </row>
    <row r="514" spans="3:18" s="67" customFormat="1" ht="18" customHeight="1" x14ac:dyDescent="0.3">
      <c r="C514" s="73"/>
      <c r="D514" s="73"/>
      <c r="E514" s="73"/>
      <c r="F514" s="73"/>
      <c r="G514" s="73"/>
      <c r="H514" s="73"/>
      <c r="I514" s="73"/>
      <c r="J514" s="73"/>
      <c r="K514" s="73"/>
      <c r="L514" s="73"/>
      <c r="M514" s="65"/>
      <c r="N514" s="65"/>
      <c r="O514" s="65"/>
      <c r="P514" s="65"/>
      <c r="Q514" s="65"/>
      <c r="R514" s="65"/>
    </row>
    <row r="515" spans="3:18" s="67" customFormat="1" ht="18" customHeight="1" x14ac:dyDescent="0.3">
      <c r="C515" s="73"/>
      <c r="D515" s="73"/>
      <c r="E515" s="73"/>
      <c r="F515" s="73"/>
      <c r="G515" s="73"/>
      <c r="H515" s="73"/>
      <c r="I515" s="73"/>
      <c r="J515" s="73"/>
      <c r="K515" s="73"/>
      <c r="L515" s="73"/>
      <c r="M515" s="65"/>
      <c r="N515" s="65"/>
      <c r="O515" s="65"/>
      <c r="P515" s="65"/>
      <c r="Q515" s="65"/>
      <c r="R515" s="65"/>
    </row>
    <row r="516" spans="3:18" s="67" customFormat="1" ht="18" customHeight="1" x14ac:dyDescent="0.3">
      <c r="C516" s="73"/>
      <c r="D516" s="73"/>
      <c r="E516" s="73"/>
      <c r="F516" s="73"/>
      <c r="G516" s="73"/>
      <c r="H516" s="73"/>
      <c r="I516" s="73"/>
      <c r="J516" s="73"/>
      <c r="K516" s="73"/>
      <c r="L516" s="73"/>
      <c r="M516" s="65"/>
      <c r="N516" s="65"/>
      <c r="O516" s="65"/>
      <c r="P516" s="65"/>
      <c r="Q516" s="65"/>
      <c r="R516" s="65"/>
    </row>
    <row r="517" spans="3:18" s="67" customFormat="1" ht="18" customHeight="1" x14ac:dyDescent="0.3">
      <c r="C517" s="73"/>
      <c r="D517" s="73"/>
      <c r="E517" s="73"/>
      <c r="F517" s="73"/>
      <c r="G517" s="73"/>
      <c r="H517" s="73"/>
      <c r="I517" s="73"/>
      <c r="J517" s="73"/>
      <c r="K517" s="73"/>
      <c r="L517" s="73"/>
      <c r="M517" s="65"/>
      <c r="N517" s="65"/>
      <c r="O517" s="65"/>
      <c r="P517" s="65"/>
      <c r="Q517" s="65"/>
      <c r="R517" s="65"/>
    </row>
    <row r="518" spans="3:18" s="67" customFormat="1" ht="18" customHeight="1" x14ac:dyDescent="0.3">
      <c r="C518" s="73"/>
      <c r="D518" s="73"/>
      <c r="E518" s="73"/>
      <c r="F518" s="73"/>
      <c r="G518" s="73"/>
      <c r="H518" s="73"/>
      <c r="I518" s="73"/>
      <c r="J518" s="73"/>
      <c r="K518" s="73"/>
      <c r="L518" s="73"/>
      <c r="M518" s="65"/>
      <c r="N518" s="65"/>
      <c r="O518" s="65"/>
      <c r="P518" s="65"/>
      <c r="Q518" s="65"/>
      <c r="R518" s="65"/>
    </row>
    <row r="519" spans="3:18" s="67" customFormat="1" ht="18" customHeight="1" x14ac:dyDescent="0.3">
      <c r="C519" s="73"/>
      <c r="D519" s="73"/>
      <c r="E519" s="73"/>
      <c r="F519" s="73"/>
      <c r="G519" s="73"/>
      <c r="H519" s="73"/>
      <c r="I519" s="73"/>
      <c r="J519" s="73"/>
      <c r="K519" s="73"/>
      <c r="L519" s="73"/>
      <c r="M519" s="65"/>
      <c r="N519" s="65"/>
      <c r="O519" s="65"/>
      <c r="P519" s="65"/>
      <c r="Q519" s="65"/>
      <c r="R519" s="65"/>
    </row>
    <row r="520" spans="3:18" s="67" customFormat="1" ht="18" customHeight="1" x14ac:dyDescent="0.3">
      <c r="C520" s="73"/>
      <c r="D520" s="73"/>
      <c r="E520" s="73"/>
      <c r="F520" s="73"/>
      <c r="G520" s="73"/>
      <c r="H520" s="73"/>
      <c r="I520" s="73"/>
      <c r="J520" s="73"/>
      <c r="K520" s="73"/>
      <c r="L520" s="73"/>
      <c r="M520" s="65"/>
      <c r="N520" s="65"/>
      <c r="O520" s="65"/>
      <c r="P520" s="65"/>
      <c r="Q520" s="65"/>
      <c r="R520" s="65"/>
    </row>
    <row r="521" spans="3:18" s="67" customFormat="1" ht="18" customHeight="1" x14ac:dyDescent="0.3">
      <c r="C521" s="73"/>
      <c r="D521" s="73"/>
      <c r="E521" s="73"/>
      <c r="F521" s="73"/>
      <c r="G521" s="73"/>
      <c r="H521" s="73"/>
      <c r="I521" s="73"/>
      <c r="J521" s="73"/>
      <c r="K521" s="73"/>
      <c r="L521" s="73"/>
      <c r="M521" s="65"/>
      <c r="N521" s="65"/>
      <c r="O521" s="65"/>
      <c r="P521" s="65"/>
      <c r="Q521" s="65"/>
      <c r="R521" s="65"/>
    </row>
    <row r="522" spans="3:18" s="67" customFormat="1" ht="18" customHeight="1" x14ac:dyDescent="0.3">
      <c r="C522" s="73"/>
      <c r="D522" s="73"/>
      <c r="E522" s="73"/>
      <c r="F522" s="73"/>
      <c r="G522" s="73"/>
      <c r="H522" s="73"/>
      <c r="I522" s="73"/>
      <c r="J522" s="73"/>
      <c r="K522" s="73"/>
      <c r="L522" s="73"/>
      <c r="M522" s="65"/>
      <c r="N522" s="65"/>
      <c r="O522" s="65"/>
      <c r="P522" s="65"/>
      <c r="Q522" s="65"/>
      <c r="R522" s="65"/>
    </row>
    <row r="523" spans="3:18" s="67" customFormat="1" ht="18" customHeight="1" x14ac:dyDescent="0.3">
      <c r="C523" s="73"/>
      <c r="D523" s="73"/>
      <c r="E523" s="73"/>
      <c r="F523" s="73"/>
      <c r="G523" s="73"/>
      <c r="H523" s="73"/>
      <c r="I523" s="73"/>
      <c r="J523" s="73"/>
      <c r="K523" s="73"/>
      <c r="L523" s="73"/>
      <c r="M523" s="65"/>
      <c r="N523" s="65"/>
      <c r="O523" s="65"/>
      <c r="P523" s="65"/>
      <c r="Q523" s="65"/>
      <c r="R523" s="65"/>
    </row>
    <row r="524" spans="3:18" s="67" customFormat="1" ht="18" customHeight="1" x14ac:dyDescent="0.3">
      <c r="C524" s="73"/>
      <c r="D524" s="73"/>
      <c r="E524" s="73"/>
      <c r="F524" s="73"/>
      <c r="G524" s="73"/>
      <c r="H524" s="73"/>
      <c r="I524" s="73"/>
      <c r="J524" s="73"/>
      <c r="K524" s="73"/>
      <c r="L524" s="73"/>
      <c r="M524" s="65"/>
      <c r="N524" s="65"/>
      <c r="O524" s="65"/>
      <c r="P524" s="65"/>
      <c r="Q524" s="65"/>
      <c r="R524" s="65"/>
    </row>
    <row r="525" spans="3:18" s="67" customFormat="1" ht="18" customHeight="1" x14ac:dyDescent="0.3">
      <c r="C525" s="73"/>
      <c r="D525" s="73"/>
      <c r="E525" s="73"/>
      <c r="F525" s="73"/>
      <c r="G525" s="73"/>
      <c r="H525" s="73"/>
      <c r="I525" s="73"/>
      <c r="J525" s="73"/>
      <c r="K525" s="73"/>
      <c r="L525" s="73"/>
      <c r="M525" s="65"/>
      <c r="N525" s="65"/>
      <c r="O525" s="65"/>
      <c r="P525" s="65"/>
      <c r="Q525" s="65"/>
      <c r="R525" s="65"/>
    </row>
    <row r="526" spans="3:18" s="67" customFormat="1" ht="18" customHeight="1" x14ac:dyDescent="0.3">
      <c r="C526" s="73"/>
      <c r="D526" s="73"/>
      <c r="E526" s="73"/>
      <c r="F526" s="73"/>
      <c r="G526" s="73"/>
      <c r="H526" s="73"/>
      <c r="I526" s="73"/>
      <c r="J526" s="73"/>
      <c r="K526" s="73"/>
      <c r="L526" s="73"/>
      <c r="M526" s="65"/>
      <c r="N526" s="65"/>
      <c r="O526" s="65"/>
      <c r="P526" s="65"/>
      <c r="Q526" s="65"/>
      <c r="R526" s="65"/>
    </row>
    <row r="527" spans="3:18" s="67" customFormat="1" ht="18" customHeight="1" x14ac:dyDescent="0.3">
      <c r="C527" s="73"/>
      <c r="D527" s="73"/>
      <c r="E527" s="73"/>
      <c r="F527" s="73"/>
      <c r="G527" s="73"/>
      <c r="H527" s="73"/>
      <c r="I527" s="73"/>
      <c r="J527" s="73"/>
      <c r="K527" s="73"/>
      <c r="L527" s="73"/>
      <c r="M527" s="65"/>
      <c r="N527" s="65"/>
      <c r="O527" s="65"/>
      <c r="P527" s="65"/>
      <c r="Q527" s="65"/>
      <c r="R527" s="65"/>
    </row>
    <row r="528" spans="3:18" s="67" customFormat="1" ht="18" customHeight="1" x14ac:dyDescent="0.3">
      <c r="C528" s="73"/>
      <c r="D528" s="73"/>
      <c r="E528" s="73"/>
      <c r="F528" s="73"/>
      <c r="G528" s="73"/>
      <c r="H528" s="73"/>
      <c r="I528" s="73"/>
      <c r="J528" s="73"/>
      <c r="K528" s="73"/>
      <c r="L528" s="73"/>
      <c r="M528" s="65"/>
      <c r="N528" s="65"/>
      <c r="O528" s="65"/>
      <c r="P528" s="65"/>
      <c r="Q528" s="65"/>
      <c r="R528" s="65"/>
    </row>
    <row r="529" spans="3:18" s="67" customFormat="1" ht="18" customHeight="1" x14ac:dyDescent="0.3">
      <c r="C529" s="73"/>
      <c r="D529" s="73"/>
      <c r="E529" s="73"/>
      <c r="F529" s="73"/>
      <c r="G529" s="73"/>
      <c r="H529" s="73"/>
      <c r="I529" s="73"/>
      <c r="J529" s="73"/>
      <c r="K529" s="73"/>
      <c r="L529" s="73"/>
      <c r="M529" s="65"/>
      <c r="N529" s="65"/>
      <c r="O529" s="65"/>
      <c r="P529" s="65"/>
      <c r="Q529" s="65"/>
      <c r="R529" s="65"/>
    </row>
    <row r="530" spans="3:18" s="67" customFormat="1" ht="18" customHeight="1" x14ac:dyDescent="0.3">
      <c r="C530" s="73"/>
      <c r="D530" s="73"/>
      <c r="E530" s="73"/>
      <c r="F530" s="73"/>
      <c r="G530" s="73"/>
      <c r="H530" s="73"/>
      <c r="I530" s="73"/>
      <c r="J530" s="73"/>
      <c r="K530" s="73"/>
      <c r="L530" s="73"/>
      <c r="M530" s="65"/>
      <c r="N530" s="65"/>
      <c r="O530" s="65"/>
      <c r="P530" s="65"/>
      <c r="Q530" s="65"/>
      <c r="R530" s="65"/>
    </row>
    <row r="531" spans="3:18" s="67" customFormat="1" ht="18" customHeight="1" x14ac:dyDescent="0.3">
      <c r="C531" s="73"/>
      <c r="D531" s="73"/>
      <c r="E531" s="73"/>
      <c r="F531" s="73"/>
      <c r="G531" s="73"/>
      <c r="H531" s="73"/>
      <c r="I531" s="73"/>
      <c r="J531" s="73"/>
      <c r="K531" s="73"/>
      <c r="L531" s="73"/>
      <c r="M531" s="65"/>
      <c r="N531" s="65"/>
      <c r="O531" s="65"/>
      <c r="P531" s="65"/>
      <c r="Q531" s="65"/>
      <c r="R531" s="65"/>
    </row>
    <row r="532" spans="3:18" s="67" customFormat="1" ht="18" customHeight="1" x14ac:dyDescent="0.3">
      <c r="C532" s="73"/>
      <c r="D532" s="73"/>
      <c r="E532" s="73"/>
      <c r="F532" s="73"/>
      <c r="G532" s="73"/>
      <c r="H532" s="73"/>
      <c r="I532" s="73"/>
      <c r="J532" s="73"/>
      <c r="K532" s="73"/>
      <c r="L532" s="73"/>
      <c r="M532" s="65"/>
      <c r="N532" s="65"/>
      <c r="O532" s="65"/>
      <c r="P532" s="65"/>
      <c r="Q532" s="65"/>
      <c r="R532" s="65"/>
    </row>
    <row r="533" spans="3:18" s="67" customFormat="1" ht="18" customHeight="1" x14ac:dyDescent="0.3">
      <c r="C533" s="73"/>
      <c r="D533" s="73"/>
      <c r="E533" s="73"/>
      <c r="F533" s="73"/>
      <c r="G533" s="73"/>
      <c r="H533" s="73"/>
      <c r="I533" s="73"/>
      <c r="J533" s="73"/>
      <c r="K533" s="73"/>
      <c r="L533" s="73"/>
      <c r="M533" s="65"/>
      <c r="N533" s="65"/>
      <c r="O533" s="65"/>
      <c r="P533" s="65"/>
      <c r="Q533" s="65"/>
      <c r="R533" s="65"/>
    </row>
    <row r="534" spans="3:18" s="67" customFormat="1" ht="18" customHeight="1" x14ac:dyDescent="0.3">
      <c r="C534" s="73"/>
      <c r="D534" s="73"/>
      <c r="E534" s="73"/>
      <c r="F534" s="73"/>
      <c r="G534" s="73"/>
      <c r="H534" s="73"/>
      <c r="I534" s="73"/>
      <c r="J534" s="73"/>
      <c r="K534" s="73"/>
      <c r="L534" s="73"/>
      <c r="M534" s="65"/>
      <c r="N534" s="65"/>
      <c r="O534" s="65"/>
      <c r="P534" s="65"/>
      <c r="Q534" s="65"/>
      <c r="R534" s="65"/>
    </row>
    <row r="535" spans="3:18" s="67" customFormat="1" ht="18" customHeight="1" x14ac:dyDescent="0.3">
      <c r="C535" s="73"/>
      <c r="D535" s="73"/>
      <c r="E535" s="73"/>
      <c r="F535" s="73"/>
      <c r="G535" s="73"/>
      <c r="H535" s="73"/>
      <c r="I535" s="73"/>
      <c r="J535" s="73"/>
      <c r="K535" s="73"/>
      <c r="L535" s="73"/>
      <c r="M535" s="65"/>
      <c r="N535" s="65"/>
      <c r="O535" s="65"/>
      <c r="P535" s="65"/>
      <c r="Q535" s="65"/>
      <c r="R535" s="65"/>
    </row>
    <row r="536" spans="3:18" s="67" customFormat="1" ht="18" customHeight="1" x14ac:dyDescent="0.3">
      <c r="C536" s="73"/>
      <c r="D536" s="73"/>
      <c r="E536" s="73"/>
      <c r="F536" s="73"/>
      <c r="G536" s="73"/>
      <c r="H536" s="73"/>
      <c r="I536" s="73"/>
      <c r="J536" s="73"/>
      <c r="K536" s="73"/>
      <c r="L536" s="73"/>
      <c r="M536" s="65"/>
      <c r="N536" s="65"/>
      <c r="O536" s="65"/>
      <c r="P536" s="65"/>
      <c r="Q536" s="65"/>
      <c r="R536" s="65"/>
    </row>
    <row r="537" spans="3:18" s="67" customFormat="1" ht="18" customHeight="1" x14ac:dyDescent="0.3">
      <c r="C537" s="73"/>
      <c r="D537" s="73"/>
      <c r="E537" s="73"/>
      <c r="F537" s="73"/>
      <c r="G537" s="73"/>
      <c r="H537" s="73"/>
      <c r="I537" s="73"/>
      <c r="J537" s="73"/>
      <c r="K537" s="73"/>
      <c r="L537" s="73"/>
      <c r="M537" s="65"/>
      <c r="N537" s="65"/>
      <c r="O537" s="65"/>
      <c r="P537" s="65"/>
      <c r="Q537" s="65"/>
      <c r="R537" s="65"/>
    </row>
    <row r="538" spans="3:18" s="67" customFormat="1" ht="18" customHeight="1" x14ac:dyDescent="0.3">
      <c r="C538" s="73"/>
      <c r="D538" s="73"/>
      <c r="E538" s="73"/>
      <c r="F538" s="73"/>
      <c r="G538" s="73"/>
      <c r="H538" s="73"/>
      <c r="I538" s="73"/>
      <c r="J538" s="73"/>
      <c r="K538" s="73"/>
      <c r="L538" s="73"/>
      <c r="M538" s="65"/>
      <c r="N538" s="65"/>
      <c r="O538" s="65"/>
      <c r="P538" s="65"/>
      <c r="Q538" s="65"/>
      <c r="R538" s="65"/>
    </row>
    <row r="539" spans="3:18" s="67" customFormat="1" ht="18" customHeight="1" x14ac:dyDescent="0.3">
      <c r="C539" s="73"/>
      <c r="D539" s="73"/>
      <c r="E539" s="73"/>
      <c r="F539" s="73"/>
      <c r="G539" s="73"/>
      <c r="H539" s="73"/>
      <c r="I539" s="73"/>
      <c r="J539" s="73"/>
      <c r="K539" s="73"/>
      <c r="L539" s="73"/>
      <c r="M539" s="65"/>
      <c r="N539" s="65"/>
      <c r="O539" s="65"/>
      <c r="P539" s="65"/>
      <c r="Q539" s="65"/>
      <c r="R539" s="65"/>
    </row>
    <row r="540" spans="3:18" s="67" customFormat="1" ht="18" customHeight="1" x14ac:dyDescent="0.3">
      <c r="C540" s="73"/>
      <c r="D540" s="73"/>
      <c r="E540" s="73"/>
      <c r="F540" s="73"/>
      <c r="G540" s="73"/>
      <c r="H540" s="73"/>
      <c r="I540" s="73"/>
      <c r="J540" s="73"/>
      <c r="K540" s="73"/>
      <c r="L540" s="73"/>
      <c r="M540" s="65"/>
      <c r="N540" s="65"/>
      <c r="O540" s="65"/>
      <c r="P540" s="65"/>
      <c r="Q540" s="65"/>
      <c r="R540" s="65"/>
    </row>
    <row r="541" spans="3:18" s="67" customFormat="1" ht="18" customHeight="1" x14ac:dyDescent="0.3">
      <c r="C541" s="73"/>
      <c r="D541" s="73"/>
      <c r="E541" s="73"/>
      <c r="F541" s="73"/>
      <c r="G541" s="73"/>
      <c r="H541" s="73"/>
      <c r="I541" s="73"/>
      <c r="J541" s="73"/>
      <c r="K541" s="73"/>
      <c r="L541" s="73"/>
      <c r="M541" s="65"/>
      <c r="N541" s="65"/>
      <c r="O541" s="65"/>
      <c r="P541" s="65"/>
      <c r="Q541" s="65"/>
      <c r="R541" s="65"/>
    </row>
    <row r="542" spans="3:18" s="67" customFormat="1" ht="18" customHeight="1" x14ac:dyDescent="0.3">
      <c r="C542" s="73"/>
      <c r="D542" s="73"/>
      <c r="E542" s="73"/>
      <c r="F542" s="73"/>
      <c r="G542" s="73"/>
      <c r="H542" s="73"/>
      <c r="I542" s="73"/>
      <c r="J542" s="73"/>
      <c r="K542" s="73"/>
      <c r="L542" s="73"/>
      <c r="M542" s="65"/>
      <c r="N542" s="65"/>
      <c r="O542" s="65"/>
      <c r="P542" s="65"/>
      <c r="Q542" s="65"/>
      <c r="R542" s="65"/>
    </row>
    <row r="543" spans="3:18" s="67" customFormat="1" ht="18" customHeight="1" x14ac:dyDescent="0.3">
      <c r="C543" s="73"/>
      <c r="D543" s="73"/>
      <c r="E543" s="73"/>
      <c r="F543" s="73"/>
      <c r="G543" s="73"/>
      <c r="H543" s="73"/>
      <c r="I543" s="73"/>
      <c r="J543" s="73"/>
      <c r="K543" s="73"/>
      <c r="L543" s="73"/>
      <c r="M543" s="65"/>
      <c r="N543" s="65"/>
      <c r="O543" s="65"/>
      <c r="P543" s="65"/>
      <c r="Q543" s="65"/>
      <c r="R543" s="65"/>
    </row>
    <row r="544" spans="3:18" s="67" customFormat="1" ht="18" customHeight="1" x14ac:dyDescent="0.3">
      <c r="C544" s="73"/>
      <c r="D544" s="73"/>
      <c r="E544" s="73"/>
      <c r="F544" s="73"/>
      <c r="G544" s="73"/>
      <c r="H544" s="73"/>
      <c r="I544" s="73"/>
      <c r="J544" s="73"/>
      <c r="K544" s="73"/>
      <c r="L544" s="73"/>
      <c r="M544" s="65"/>
      <c r="N544" s="65"/>
      <c r="O544" s="65"/>
      <c r="P544" s="65"/>
      <c r="Q544" s="65"/>
      <c r="R544" s="65"/>
    </row>
    <row r="545" spans="3:18" s="67" customFormat="1" ht="18" customHeight="1" x14ac:dyDescent="0.3">
      <c r="C545" s="73"/>
      <c r="D545" s="73"/>
      <c r="E545" s="73"/>
      <c r="F545" s="73"/>
      <c r="G545" s="73"/>
      <c r="H545" s="73"/>
      <c r="I545" s="73"/>
      <c r="J545" s="73"/>
      <c r="K545" s="73"/>
      <c r="L545" s="73"/>
      <c r="M545" s="65"/>
      <c r="N545" s="65"/>
      <c r="O545" s="65"/>
      <c r="P545" s="65"/>
      <c r="Q545" s="65"/>
      <c r="R545" s="65"/>
    </row>
    <row r="546" spans="3:18" s="67" customFormat="1" ht="18" customHeight="1" x14ac:dyDescent="0.3">
      <c r="C546" s="73"/>
      <c r="D546" s="73"/>
      <c r="E546" s="73"/>
      <c r="F546" s="73"/>
      <c r="G546" s="73"/>
      <c r="H546" s="73"/>
      <c r="I546" s="73"/>
      <c r="J546" s="73"/>
      <c r="K546" s="73"/>
      <c r="L546" s="73"/>
      <c r="M546" s="65"/>
      <c r="N546" s="65"/>
      <c r="O546" s="65"/>
      <c r="P546" s="65"/>
      <c r="Q546" s="65"/>
      <c r="R546" s="65"/>
    </row>
    <row r="547" spans="3:18" s="67" customFormat="1" ht="18" customHeight="1" x14ac:dyDescent="0.3">
      <c r="C547" s="73"/>
      <c r="D547" s="73"/>
      <c r="E547" s="73"/>
      <c r="F547" s="73"/>
      <c r="G547" s="73"/>
      <c r="H547" s="73"/>
      <c r="I547" s="73"/>
      <c r="J547" s="73"/>
      <c r="K547" s="73"/>
      <c r="L547" s="73"/>
      <c r="M547" s="65"/>
      <c r="N547" s="65"/>
      <c r="O547" s="65"/>
      <c r="P547" s="65"/>
      <c r="Q547" s="65"/>
      <c r="R547" s="65"/>
    </row>
    <row r="548" spans="3:18" s="67" customFormat="1" ht="18" customHeight="1" x14ac:dyDescent="0.3">
      <c r="C548" s="73"/>
      <c r="D548" s="73"/>
      <c r="E548" s="73"/>
      <c r="F548" s="73"/>
      <c r="G548" s="73"/>
      <c r="H548" s="73"/>
      <c r="I548" s="73"/>
      <c r="J548" s="73"/>
      <c r="K548" s="73"/>
      <c r="L548" s="73"/>
      <c r="M548" s="65"/>
      <c r="N548" s="65"/>
      <c r="O548" s="65"/>
      <c r="P548" s="65"/>
      <c r="Q548" s="65"/>
      <c r="R548" s="65"/>
    </row>
    <row r="549" spans="3:18" s="67" customFormat="1" ht="18" customHeight="1" x14ac:dyDescent="0.3">
      <c r="C549" s="73"/>
      <c r="D549" s="73"/>
      <c r="E549" s="73"/>
      <c r="F549" s="73"/>
      <c r="G549" s="73"/>
      <c r="H549" s="73"/>
      <c r="I549" s="73"/>
      <c r="J549" s="73"/>
      <c r="K549" s="73"/>
      <c r="L549" s="73"/>
      <c r="M549" s="65"/>
      <c r="N549" s="65"/>
      <c r="O549" s="65"/>
      <c r="P549" s="65"/>
      <c r="Q549" s="65"/>
      <c r="R549" s="65"/>
    </row>
    <row r="550" spans="3:18" s="67" customFormat="1" ht="18" customHeight="1" x14ac:dyDescent="0.3">
      <c r="C550" s="73"/>
      <c r="D550" s="73"/>
      <c r="E550" s="73"/>
      <c r="F550" s="73"/>
      <c r="G550" s="73"/>
      <c r="H550" s="73"/>
      <c r="I550" s="73"/>
      <c r="J550" s="73"/>
      <c r="K550" s="73"/>
      <c r="L550" s="73"/>
      <c r="M550" s="65"/>
      <c r="N550" s="65"/>
      <c r="O550" s="65"/>
      <c r="P550" s="65"/>
      <c r="Q550" s="65"/>
      <c r="R550" s="65"/>
    </row>
    <row r="551" spans="3:18" s="67" customFormat="1" ht="18" customHeight="1" x14ac:dyDescent="0.3">
      <c r="C551" s="73"/>
      <c r="D551" s="73"/>
      <c r="E551" s="73"/>
      <c r="F551" s="73"/>
      <c r="G551" s="73"/>
      <c r="H551" s="73"/>
      <c r="I551" s="73"/>
      <c r="J551" s="73"/>
      <c r="K551" s="73"/>
      <c r="L551" s="73"/>
      <c r="M551" s="65"/>
      <c r="N551" s="65"/>
      <c r="O551" s="65"/>
      <c r="P551" s="65"/>
      <c r="Q551" s="65"/>
      <c r="R551" s="65"/>
    </row>
    <row r="552" spans="3:18" s="67" customFormat="1" ht="18" customHeight="1" x14ac:dyDescent="0.3">
      <c r="C552" s="73"/>
      <c r="D552" s="73"/>
      <c r="E552" s="73"/>
      <c r="F552" s="73"/>
      <c r="G552" s="73"/>
      <c r="H552" s="73"/>
      <c r="I552" s="73"/>
      <c r="J552" s="73"/>
      <c r="K552" s="73"/>
      <c r="L552" s="73"/>
      <c r="M552" s="65"/>
      <c r="N552" s="65"/>
      <c r="O552" s="65"/>
      <c r="P552" s="65"/>
      <c r="Q552" s="65"/>
      <c r="R552" s="65"/>
    </row>
    <row r="553" spans="3:18" s="67" customFormat="1" ht="18" customHeight="1" x14ac:dyDescent="0.3">
      <c r="C553" s="73"/>
      <c r="D553" s="73"/>
      <c r="E553" s="73"/>
      <c r="F553" s="73"/>
      <c r="G553" s="73"/>
      <c r="H553" s="73"/>
      <c r="I553" s="73"/>
      <c r="J553" s="73"/>
      <c r="K553" s="73"/>
      <c r="L553" s="73"/>
      <c r="M553" s="65"/>
      <c r="N553" s="65"/>
      <c r="O553" s="65"/>
      <c r="P553" s="65"/>
      <c r="Q553" s="65"/>
      <c r="R553" s="65"/>
    </row>
    <row r="554" spans="3:18" s="67" customFormat="1" ht="18" customHeight="1" x14ac:dyDescent="0.3">
      <c r="C554" s="73"/>
      <c r="D554" s="73"/>
      <c r="E554" s="73"/>
      <c r="F554" s="73"/>
      <c r="G554" s="73"/>
      <c r="H554" s="73"/>
      <c r="I554" s="73"/>
      <c r="J554" s="73"/>
      <c r="K554" s="73"/>
      <c r="L554" s="73"/>
      <c r="M554" s="65"/>
      <c r="N554" s="65"/>
      <c r="O554" s="65"/>
      <c r="P554" s="65"/>
      <c r="Q554" s="65"/>
      <c r="R554" s="65"/>
    </row>
    <row r="555" spans="3:18" s="67" customFormat="1" ht="18" customHeight="1" x14ac:dyDescent="0.3">
      <c r="C555" s="73"/>
      <c r="D555" s="73"/>
      <c r="E555" s="73"/>
      <c r="F555" s="73"/>
      <c r="G555" s="73"/>
      <c r="H555" s="73"/>
      <c r="I555" s="73"/>
      <c r="J555" s="73"/>
      <c r="K555" s="73"/>
      <c r="L555" s="73"/>
      <c r="M555" s="65"/>
      <c r="N555" s="65"/>
      <c r="O555" s="65"/>
      <c r="P555" s="65"/>
      <c r="Q555" s="65"/>
      <c r="R555" s="65"/>
    </row>
    <row r="556" spans="3:18" s="67" customFormat="1" ht="18" customHeight="1" x14ac:dyDescent="0.3">
      <c r="C556" s="73"/>
      <c r="D556" s="73"/>
      <c r="E556" s="73"/>
      <c r="F556" s="73"/>
      <c r="G556" s="73"/>
      <c r="H556" s="73"/>
      <c r="I556" s="73"/>
      <c r="J556" s="73"/>
      <c r="K556" s="73"/>
      <c r="L556" s="73"/>
      <c r="M556" s="65"/>
      <c r="N556" s="65"/>
      <c r="O556" s="65"/>
      <c r="P556" s="65"/>
      <c r="Q556" s="65"/>
      <c r="R556" s="65"/>
    </row>
    <row r="557" spans="3:18" s="67" customFormat="1" ht="18" customHeight="1" x14ac:dyDescent="0.3">
      <c r="C557" s="73"/>
      <c r="D557" s="73"/>
      <c r="E557" s="73"/>
      <c r="F557" s="73"/>
      <c r="G557" s="73"/>
      <c r="H557" s="73"/>
      <c r="I557" s="73"/>
      <c r="J557" s="73"/>
      <c r="K557" s="73"/>
      <c r="L557" s="73"/>
      <c r="M557" s="65"/>
      <c r="N557" s="65"/>
      <c r="O557" s="65"/>
      <c r="P557" s="65"/>
      <c r="Q557" s="65"/>
      <c r="R557" s="65"/>
    </row>
    <row r="558" spans="3:18" s="67" customFormat="1" ht="18" customHeight="1" x14ac:dyDescent="0.3">
      <c r="C558" s="73"/>
      <c r="D558" s="73"/>
      <c r="E558" s="73"/>
      <c r="F558" s="73"/>
      <c r="G558" s="73"/>
      <c r="H558" s="73"/>
      <c r="I558" s="73"/>
      <c r="J558" s="73"/>
      <c r="K558" s="73"/>
      <c r="L558" s="73"/>
      <c r="M558" s="65"/>
      <c r="N558" s="65"/>
      <c r="O558" s="65"/>
      <c r="P558" s="65"/>
      <c r="Q558" s="65"/>
      <c r="R558" s="65"/>
    </row>
    <row r="559" spans="3:18" s="67" customFormat="1" ht="18" customHeight="1" x14ac:dyDescent="0.3">
      <c r="C559" s="73"/>
      <c r="D559" s="73"/>
      <c r="E559" s="73"/>
      <c r="F559" s="73"/>
      <c r="G559" s="73"/>
      <c r="H559" s="73"/>
      <c r="I559" s="73"/>
      <c r="J559" s="73"/>
      <c r="K559" s="73"/>
      <c r="L559" s="73"/>
      <c r="M559" s="65"/>
      <c r="N559" s="65"/>
      <c r="O559" s="65"/>
      <c r="P559" s="65"/>
      <c r="Q559" s="65"/>
      <c r="R559" s="65"/>
    </row>
    <row r="560" spans="3:18" s="67" customFormat="1" ht="18" customHeight="1" x14ac:dyDescent="0.3">
      <c r="C560" s="73"/>
      <c r="D560" s="73"/>
      <c r="E560" s="73"/>
      <c r="F560" s="73"/>
      <c r="G560" s="73"/>
      <c r="H560" s="73"/>
      <c r="I560" s="73"/>
      <c r="J560" s="73"/>
      <c r="K560" s="73"/>
      <c r="L560" s="73"/>
      <c r="M560" s="65"/>
      <c r="N560" s="65"/>
      <c r="O560" s="65"/>
      <c r="P560" s="65"/>
      <c r="Q560" s="65"/>
      <c r="R560" s="65"/>
    </row>
    <row r="561" spans="3:18" s="67" customFormat="1" ht="18" customHeight="1" x14ac:dyDescent="0.3">
      <c r="C561" s="73"/>
      <c r="D561" s="73"/>
      <c r="E561" s="73"/>
      <c r="F561" s="73"/>
      <c r="G561" s="73"/>
      <c r="H561" s="73"/>
      <c r="I561" s="73"/>
      <c r="J561" s="73"/>
      <c r="K561" s="73"/>
      <c r="L561" s="73"/>
      <c r="M561" s="65"/>
      <c r="N561" s="65"/>
      <c r="O561" s="65"/>
      <c r="P561" s="65"/>
      <c r="Q561" s="65"/>
      <c r="R561" s="65"/>
    </row>
    <row r="562" spans="3:18" s="67" customFormat="1" ht="18" customHeight="1" x14ac:dyDescent="0.3">
      <c r="C562" s="73"/>
      <c r="D562" s="73"/>
      <c r="E562" s="73"/>
      <c r="F562" s="73"/>
      <c r="G562" s="73"/>
      <c r="H562" s="73"/>
      <c r="I562" s="73"/>
      <c r="J562" s="73"/>
      <c r="K562" s="73"/>
      <c r="L562" s="73"/>
      <c r="M562" s="65"/>
      <c r="N562" s="65"/>
      <c r="O562" s="65"/>
      <c r="P562" s="65"/>
      <c r="Q562" s="65"/>
      <c r="R562" s="65"/>
    </row>
    <row r="563" spans="3:18" s="67" customFormat="1" ht="18" customHeight="1" x14ac:dyDescent="0.3">
      <c r="C563" s="73"/>
      <c r="D563" s="73"/>
      <c r="E563" s="73"/>
      <c r="F563" s="73"/>
      <c r="G563" s="73"/>
      <c r="H563" s="73"/>
      <c r="I563" s="73"/>
      <c r="J563" s="73"/>
      <c r="K563" s="73"/>
      <c r="L563" s="73"/>
      <c r="M563" s="65"/>
      <c r="N563" s="65"/>
      <c r="O563" s="65"/>
      <c r="P563" s="65"/>
      <c r="Q563" s="65"/>
      <c r="R563" s="65"/>
    </row>
    <row r="564" spans="3:18" s="67" customFormat="1" ht="18" customHeight="1" x14ac:dyDescent="0.3">
      <c r="C564" s="73"/>
      <c r="D564" s="73"/>
      <c r="E564" s="73"/>
      <c r="F564" s="73"/>
      <c r="G564" s="73"/>
      <c r="H564" s="73"/>
      <c r="I564" s="73"/>
      <c r="J564" s="73"/>
      <c r="K564" s="73"/>
      <c r="L564" s="73"/>
      <c r="M564" s="65"/>
      <c r="N564" s="65"/>
      <c r="O564" s="65"/>
      <c r="P564" s="65"/>
      <c r="Q564" s="65"/>
      <c r="R564" s="65"/>
    </row>
    <row r="565" spans="3:18" s="67" customFormat="1" ht="18" customHeight="1" x14ac:dyDescent="0.3">
      <c r="C565" s="73"/>
      <c r="D565" s="73"/>
      <c r="E565" s="73"/>
      <c r="F565" s="73"/>
      <c r="G565" s="73"/>
      <c r="H565" s="73"/>
      <c r="I565" s="73"/>
      <c r="J565" s="73"/>
      <c r="K565" s="73"/>
      <c r="L565" s="73"/>
      <c r="M565" s="65"/>
      <c r="N565" s="65"/>
      <c r="O565" s="65"/>
      <c r="P565" s="65"/>
      <c r="Q565" s="65"/>
      <c r="R565" s="65"/>
    </row>
    <row r="566" spans="3:18" s="67" customFormat="1" ht="18" customHeight="1" x14ac:dyDescent="0.3">
      <c r="C566" s="73"/>
      <c r="D566" s="73"/>
      <c r="E566" s="73"/>
      <c r="F566" s="73"/>
      <c r="G566" s="73"/>
      <c r="H566" s="73"/>
      <c r="I566" s="73"/>
      <c r="J566" s="73"/>
      <c r="K566" s="73"/>
      <c r="L566" s="73"/>
      <c r="M566" s="65"/>
      <c r="N566" s="65"/>
      <c r="O566" s="65"/>
      <c r="P566" s="65"/>
      <c r="Q566" s="65"/>
      <c r="R566" s="65"/>
    </row>
    <row r="567" spans="3:18" s="67" customFormat="1" ht="18" customHeight="1" x14ac:dyDescent="0.3">
      <c r="C567" s="73"/>
      <c r="D567" s="73"/>
      <c r="E567" s="73"/>
      <c r="F567" s="73"/>
      <c r="G567" s="73"/>
      <c r="H567" s="73"/>
      <c r="I567" s="73"/>
      <c r="J567" s="73"/>
      <c r="K567" s="73"/>
      <c r="L567" s="73"/>
      <c r="M567" s="65"/>
      <c r="N567" s="65"/>
      <c r="O567" s="65"/>
      <c r="P567" s="65"/>
      <c r="Q567" s="65"/>
      <c r="R567" s="65"/>
    </row>
    <row r="568" spans="3:18" s="67" customFormat="1" ht="18" customHeight="1" x14ac:dyDescent="0.3">
      <c r="C568" s="73"/>
      <c r="D568" s="73"/>
      <c r="E568" s="73"/>
      <c r="F568" s="73"/>
      <c r="G568" s="73"/>
      <c r="H568" s="73"/>
      <c r="I568" s="73"/>
      <c r="J568" s="73"/>
      <c r="K568" s="73"/>
      <c r="L568" s="73"/>
      <c r="M568" s="65"/>
      <c r="N568" s="65"/>
      <c r="O568" s="65"/>
      <c r="P568" s="65"/>
      <c r="Q568" s="65"/>
      <c r="R568" s="65"/>
    </row>
    <row r="569" spans="3:18" s="67" customFormat="1" ht="18" customHeight="1" x14ac:dyDescent="0.3">
      <c r="C569" s="73"/>
      <c r="D569" s="73"/>
      <c r="E569" s="73"/>
      <c r="F569" s="73"/>
      <c r="G569" s="73"/>
      <c r="H569" s="73"/>
      <c r="I569" s="73"/>
      <c r="J569" s="73"/>
      <c r="K569" s="73"/>
      <c r="L569" s="73"/>
      <c r="M569" s="65"/>
      <c r="N569" s="65"/>
      <c r="O569" s="65"/>
      <c r="P569" s="65"/>
      <c r="Q569" s="65"/>
      <c r="R569" s="65"/>
    </row>
    <row r="570" spans="3:18" s="67" customFormat="1" ht="18" customHeight="1" x14ac:dyDescent="0.3">
      <c r="C570" s="73"/>
      <c r="D570" s="73"/>
      <c r="E570" s="73"/>
      <c r="F570" s="73"/>
      <c r="G570" s="73"/>
      <c r="H570" s="73"/>
      <c r="I570" s="73"/>
      <c r="J570" s="73"/>
      <c r="K570" s="73"/>
      <c r="L570" s="73"/>
      <c r="M570" s="65"/>
      <c r="N570" s="65"/>
      <c r="O570" s="65"/>
      <c r="P570" s="65"/>
      <c r="Q570" s="65"/>
      <c r="R570" s="65"/>
    </row>
    <row r="571" spans="3:18" s="67" customFormat="1" ht="18" customHeight="1" x14ac:dyDescent="0.3">
      <c r="C571" s="73"/>
      <c r="D571" s="73"/>
      <c r="E571" s="73"/>
      <c r="F571" s="73"/>
      <c r="G571" s="73"/>
      <c r="H571" s="73"/>
      <c r="I571" s="73"/>
      <c r="J571" s="73"/>
      <c r="K571" s="73"/>
      <c r="L571" s="73"/>
      <c r="M571" s="65"/>
      <c r="N571" s="65"/>
      <c r="O571" s="65"/>
      <c r="P571" s="65"/>
      <c r="Q571" s="65"/>
      <c r="R571" s="65"/>
    </row>
    <row r="572" spans="3:18" s="67" customFormat="1" ht="18" customHeight="1" x14ac:dyDescent="0.3">
      <c r="C572" s="73"/>
      <c r="D572" s="73"/>
      <c r="E572" s="73"/>
      <c r="F572" s="73"/>
      <c r="G572" s="73"/>
      <c r="H572" s="73"/>
      <c r="I572" s="73"/>
      <c r="J572" s="73"/>
      <c r="K572" s="73"/>
      <c r="L572" s="73"/>
      <c r="M572" s="65"/>
      <c r="N572" s="65"/>
      <c r="O572" s="65"/>
      <c r="P572" s="65"/>
      <c r="Q572" s="65"/>
      <c r="R572" s="65"/>
    </row>
    <row r="573" spans="3:18" s="67" customFormat="1" ht="18" customHeight="1" x14ac:dyDescent="0.3">
      <c r="C573" s="73"/>
      <c r="D573" s="73"/>
      <c r="E573" s="73"/>
      <c r="F573" s="73"/>
      <c r="G573" s="73"/>
      <c r="H573" s="73"/>
      <c r="I573" s="73"/>
      <c r="J573" s="73"/>
      <c r="K573" s="73"/>
      <c r="L573" s="73"/>
      <c r="M573" s="65"/>
      <c r="N573" s="65"/>
      <c r="O573" s="65"/>
      <c r="P573" s="65"/>
      <c r="Q573" s="65"/>
      <c r="R573" s="65"/>
    </row>
    <row r="574" spans="3:18" s="67" customFormat="1" ht="18" customHeight="1" x14ac:dyDescent="0.3">
      <c r="C574" s="73"/>
      <c r="D574" s="73"/>
      <c r="E574" s="73"/>
      <c r="F574" s="73"/>
      <c r="G574" s="73"/>
      <c r="H574" s="73"/>
      <c r="I574" s="73"/>
      <c r="J574" s="73"/>
      <c r="K574" s="73"/>
      <c r="L574" s="73"/>
      <c r="M574" s="65"/>
      <c r="N574" s="65"/>
      <c r="O574" s="65"/>
      <c r="P574" s="65"/>
      <c r="Q574" s="65"/>
      <c r="R574" s="65"/>
    </row>
    <row r="575" spans="3:18" s="67" customFormat="1" ht="18" customHeight="1" x14ac:dyDescent="0.3">
      <c r="C575" s="73"/>
      <c r="D575" s="73"/>
      <c r="E575" s="73"/>
      <c r="F575" s="73"/>
      <c r="G575" s="73"/>
      <c r="H575" s="73"/>
      <c r="I575" s="73"/>
      <c r="J575" s="73"/>
      <c r="K575" s="73"/>
      <c r="L575" s="73"/>
      <c r="M575" s="65"/>
      <c r="N575" s="65"/>
      <c r="O575" s="65"/>
      <c r="P575" s="65"/>
      <c r="Q575" s="65"/>
      <c r="R575" s="65"/>
    </row>
    <row r="576" spans="3:18" s="67" customFormat="1" ht="18" customHeight="1" x14ac:dyDescent="0.3">
      <c r="C576" s="73"/>
      <c r="D576" s="73"/>
      <c r="E576" s="73"/>
      <c r="F576" s="73"/>
      <c r="G576" s="73"/>
      <c r="H576" s="73"/>
      <c r="I576" s="73"/>
      <c r="J576" s="73"/>
      <c r="K576" s="73"/>
      <c r="L576" s="73"/>
      <c r="M576" s="65"/>
      <c r="N576" s="65"/>
      <c r="O576" s="65"/>
      <c r="P576" s="65"/>
      <c r="Q576" s="65"/>
      <c r="R576" s="65"/>
    </row>
    <row r="577" spans="3:18" s="67" customFormat="1" ht="18" customHeight="1" x14ac:dyDescent="0.3">
      <c r="C577" s="73"/>
      <c r="D577" s="73"/>
      <c r="E577" s="73"/>
      <c r="F577" s="73"/>
      <c r="G577" s="73"/>
      <c r="H577" s="73"/>
      <c r="I577" s="73"/>
      <c r="J577" s="73"/>
      <c r="K577" s="73"/>
      <c r="L577" s="73"/>
      <c r="M577" s="65"/>
      <c r="N577" s="65"/>
      <c r="O577" s="65"/>
      <c r="P577" s="65"/>
      <c r="Q577" s="65"/>
      <c r="R577" s="65"/>
    </row>
    <row r="578" spans="3:18" s="67" customFormat="1" ht="18" customHeight="1" x14ac:dyDescent="0.3">
      <c r="C578" s="73"/>
      <c r="D578" s="73"/>
      <c r="E578" s="73"/>
      <c r="F578" s="73"/>
      <c r="G578" s="73"/>
      <c r="H578" s="73"/>
      <c r="I578" s="73"/>
      <c r="J578" s="73"/>
      <c r="K578" s="73"/>
      <c r="L578" s="73"/>
      <c r="M578" s="65"/>
      <c r="N578" s="65"/>
      <c r="O578" s="65"/>
      <c r="P578" s="65"/>
      <c r="Q578" s="65"/>
      <c r="R578" s="65"/>
    </row>
    <row r="579" spans="3:18" s="67" customFormat="1" ht="18" customHeight="1" x14ac:dyDescent="0.3">
      <c r="C579" s="73"/>
      <c r="D579" s="73"/>
      <c r="E579" s="73"/>
      <c r="F579" s="73"/>
      <c r="G579" s="73"/>
      <c r="H579" s="73"/>
      <c r="I579" s="73"/>
      <c r="J579" s="73"/>
      <c r="K579" s="73"/>
      <c r="L579" s="73"/>
      <c r="M579" s="65"/>
      <c r="N579" s="65"/>
      <c r="O579" s="65"/>
      <c r="P579" s="65"/>
      <c r="Q579" s="65"/>
      <c r="R579" s="65"/>
    </row>
    <row r="580" spans="3:18" s="67" customFormat="1" ht="18" customHeight="1" x14ac:dyDescent="0.3">
      <c r="C580" s="73"/>
      <c r="D580" s="73"/>
      <c r="E580" s="73"/>
      <c r="F580" s="73"/>
      <c r="G580" s="73"/>
      <c r="H580" s="73"/>
      <c r="I580" s="73"/>
      <c r="J580" s="73"/>
      <c r="K580" s="73"/>
      <c r="L580" s="73"/>
      <c r="M580" s="65"/>
      <c r="N580" s="65"/>
      <c r="O580" s="65"/>
      <c r="P580" s="65"/>
      <c r="Q580" s="65"/>
      <c r="R580" s="65"/>
    </row>
    <row r="581" spans="3:18" s="67" customFormat="1" ht="18" customHeight="1" x14ac:dyDescent="0.3">
      <c r="C581" s="73"/>
      <c r="D581" s="73"/>
      <c r="E581" s="73"/>
      <c r="F581" s="73"/>
      <c r="G581" s="73"/>
      <c r="H581" s="73"/>
      <c r="I581" s="73"/>
      <c r="J581" s="73"/>
      <c r="K581" s="73"/>
      <c r="L581" s="73"/>
      <c r="M581" s="65"/>
      <c r="N581" s="65"/>
      <c r="O581" s="65"/>
      <c r="P581" s="65"/>
      <c r="Q581" s="65"/>
      <c r="R581" s="65"/>
    </row>
    <row r="582" spans="3:18" s="67" customFormat="1" ht="18" customHeight="1" x14ac:dyDescent="0.3">
      <c r="C582" s="73"/>
      <c r="D582" s="73"/>
      <c r="E582" s="73"/>
      <c r="F582" s="73"/>
      <c r="G582" s="73"/>
      <c r="H582" s="73"/>
      <c r="I582" s="73"/>
      <c r="J582" s="73"/>
      <c r="K582" s="73"/>
      <c r="L582" s="73"/>
      <c r="M582" s="65"/>
      <c r="N582" s="65"/>
      <c r="O582" s="65"/>
      <c r="P582" s="65"/>
      <c r="Q582" s="65"/>
      <c r="R582" s="65"/>
    </row>
    <row r="583" spans="3:18" s="67" customFormat="1" ht="18" customHeight="1" x14ac:dyDescent="0.3">
      <c r="C583" s="73"/>
      <c r="D583" s="73"/>
      <c r="E583" s="73"/>
      <c r="F583" s="73"/>
      <c r="G583" s="73"/>
      <c r="H583" s="73"/>
      <c r="I583" s="73"/>
      <c r="J583" s="73"/>
      <c r="K583" s="73"/>
      <c r="L583" s="73"/>
      <c r="M583" s="65"/>
      <c r="N583" s="65"/>
      <c r="O583" s="65"/>
      <c r="P583" s="65"/>
      <c r="Q583" s="65"/>
      <c r="R583" s="65"/>
    </row>
    <row r="584" spans="3:18" s="67" customFormat="1" ht="18" customHeight="1" x14ac:dyDescent="0.3">
      <c r="C584" s="73"/>
      <c r="D584" s="73"/>
      <c r="E584" s="73"/>
      <c r="F584" s="73"/>
      <c r="G584" s="73"/>
      <c r="H584" s="73"/>
      <c r="I584" s="73"/>
      <c r="J584" s="73"/>
      <c r="K584" s="73"/>
      <c r="L584" s="73"/>
      <c r="M584" s="65"/>
      <c r="N584" s="65"/>
      <c r="O584" s="65"/>
      <c r="P584" s="65"/>
      <c r="Q584" s="65"/>
      <c r="R584" s="65"/>
    </row>
    <row r="585" spans="3:18" s="67" customFormat="1" ht="18" customHeight="1" x14ac:dyDescent="0.3">
      <c r="C585" s="73"/>
      <c r="D585" s="73"/>
      <c r="E585" s="73"/>
      <c r="F585" s="73"/>
      <c r="G585" s="73"/>
      <c r="H585" s="73"/>
      <c r="I585" s="73"/>
      <c r="J585" s="73"/>
      <c r="K585" s="73"/>
      <c r="L585" s="73"/>
      <c r="M585" s="65"/>
      <c r="N585" s="65"/>
      <c r="O585" s="65"/>
      <c r="P585" s="65"/>
      <c r="Q585" s="65"/>
      <c r="R585" s="65"/>
    </row>
    <row r="586" spans="3:18" s="67" customFormat="1" ht="18" customHeight="1" x14ac:dyDescent="0.3">
      <c r="C586" s="73"/>
      <c r="D586" s="73"/>
      <c r="E586" s="73"/>
      <c r="F586" s="73"/>
      <c r="G586" s="73"/>
      <c r="H586" s="73"/>
      <c r="I586" s="73"/>
      <c r="J586" s="73"/>
      <c r="K586" s="73"/>
      <c r="L586" s="73"/>
      <c r="M586" s="65"/>
      <c r="N586" s="65"/>
      <c r="O586" s="65"/>
      <c r="P586" s="65"/>
      <c r="Q586" s="65"/>
      <c r="R586" s="65"/>
    </row>
    <row r="587" spans="3:18" s="67" customFormat="1" ht="18" customHeight="1" x14ac:dyDescent="0.3">
      <c r="C587" s="73"/>
      <c r="D587" s="73"/>
      <c r="E587" s="73"/>
      <c r="F587" s="73"/>
      <c r="G587" s="73"/>
      <c r="H587" s="73"/>
      <c r="I587" s="73"/>
      <c r="J587" s="73"/>
      <c r="K587" s="73"/>
      <c r="L587" s="73"/>
      <c r="M587" s="65"/>
      <c r="N587" s="65"/>
      <c r="O587" s="65"/>
      <c r="P587" s="65"/>
      <c r="Q587" s="65"/>
      <c r="R587" s="65"/>
    </row>
    <row r="588" spans="3:18" s="67" customFormat="1" ht="18" customHeight="1" x14ac:dyDescent="0.3">
      <c r="C588" s="73"/>
      <c r="D588" s="73"/>
      <c r="E588" s="73"/>
      <c r="F588" s="73"/>
      <c r="G588" s="73"/>
      <c r="H588" s="73"/>
      <c r="I588" s="73"/>
      <c r="J588" s="73"/>
      <c r="K588" s="73"/>
      <c r="L588" s="73"/>
      <c r="M588" s="65"/>
      <c r="N588" s="65"/>
      <c r="O588" s="65"/>
      <c r="P588" s="65"/>
      <c r="Q588" s="65"/>
      <c r="R588" s="65"/>
    </row>
    <row r="589" spans="3:18" s="67" customFormat="1" ht="18" customHeight="1" x14ac:dyDescent="0.3">
      <c r="C589" s="73"/>
      <c r="D589" s="73"/>
      <c r="E589" s="73"/>
      <c r="F589" s="73"/>
      <c r="G589" s="73"/>
      <c r="H589" s="73"/>
      <c r="I589" s="73"/>
      <c r="J589" s="73"/>
      <c r="K589" s="73"/>
      <c r="L589" s="73"/>
      <c r="M589" s="65"/>
      <c r="N589" s="65"/>
      <c r="O589" s="65"/>
      <c r="P589" s="65"/>
      <c r="Q589" s="65"/>
      <c r="R589" s="65"/>
    </row>
    <row r="590" spans="3:18" s="67" customFormat="1" ht="18" customHeight="1" x14ac:dyDescent="0.3">
      <c r="C590" s="73"/>
      <c r="D590" s="73"/>
      <c r="E590" s="73"/>
      <c r="F590" s="73"/>
      <c r="G590" s="73"/>
      <c r="H590" s="73"/>
      <c r="I590" s="73"/>
      <c r="J590" s="73"/>
      <c r="K590" s="73"/>
      <c r="L590" s="73"/>
      <c r="M590" s="65"/>
      <c r="N590" s="65"/>
      <c r="O590" s="65"/>
      <c r="P590" s="65"/>
      <c r="Q590" s="65"/>
      <c r="R590" s="65"/>
    </row>
    <row r="591" spans="3:18" s="67" customFormat="1" ht="18" customHeight="1" x14ac:dyDescent="0.3">
      <c r="C591" s="73"/>
      <c r="D591" s="73"/>
      <c r="E591" s="73"/>
      <c r="F591" s="73"/>
      <c r="G591" s="73"/>
      <c r="H591" s="73"/>
      <c r="I591" s="73"/>
      <c r="J591" s="73"/>
      <c r="K591" s="73"/>
      <c r="L591" s="73"/>
      <c r="M591" s="65"/>
      <c r="N591" s="65"/>
      <c r="O591" s="65"/>
      <c r="P591" s="65"/>
      <c r="Q591" s="65"/>
      <c r="R591" s="65"/>
    </row>
    <row r="592" spans="3:18" s="67" customFormat="1" ht="18" customHeight="1" x14ac:dyDescent="0.3">
      <c r="C592" s="73"/>
      <c r="D592" s="73"/>
      <c r="E592" s="73"/>
      <c r="F592" s="73"/>
      <c r="G592" s="73"/>
      <c r="H592" s="73"/>
      <c r="I592" s="73"/>
      <c r="J592" s="73"/>
      <c r="K592" s="73"/>
      <c r="L592" s="73"/>
      <c r="M592" s="65"/>
      <c r="N592" s="65"/>
      <c r="O592" s="65"/>
      <c r="P592" s="65"/>
      <c r="Q592" s="65"/>
      <c r="R592" s="65"/>
    </row>
    <row r="593" spans="3:18" s="67" customFormat="1" ht="18" customHeight="1" x14ac:dyDescent="0.3">
      <c r="C593" s="73"/>
      <c r="D593" s="73"/>
      <c r="E593" s="73"/>
      <c r="F593" s="73"/>
      <c r="G593" s="73"/>
      <c r="H593" s="73"/>
      <c r="I593" s="73"/>
      <c r="J593" s="73"/>
      <c r="K593" s="73"/>
      <c r="L593" s="73"/>
      <c r="M593" s="65"/>
      <c r="N593" s="65"/>
      <c r="O593" s="65"/>
      <c r="P593" s="65"/>
      <c r="Q593" s="65"/>
      <c r="R593" s="65"/>
    </row>
    <row r="594" spans="3:18" s="67" customFormat="1" ht="18" customHeight="1" x14ac:dyDescent="0.3">
      <c r="C594" s="73"/>
      <c r="D594" s="73"/>
      <c r="E594" s="73"/>
      <c r="F594" s="73"/>
      <c r="G594" s="73"/>
      <c r="H594" s="73"/>
      <c r="I594" s="73"/>
      <c r="J594" s="73"/>
      <c r="K594" s="73"/>
      <c r="L594" s="73"/>
      <c r="M594" s="65"/>
      <c r="N594" s="65"/>
      <c r="O594" s="65"/>
      <c r="P594" s="65"/>
      <c r="Q594" s="65"/>
      <c r="R594" s="65"/>
    </row>
    <row r="595" spans="3:18" s="67" customFormat="1" ht="18" customHeight="1" x14ac:dyDescent="0.3">
      <c r="C595" s="73"/>
      <c r="D595" s="73"/>
      <c r="E595" s="73"/>
      <c r="F595" s="73"/>
      <c r="G595" s="73"/>
      <c r="H595" s="73"/>
      <c r="I595" s="73"/>
      <c r="J595" s="73"/>
      <c r="K595" s="73"/>
      <c r="L595" s="73"/>
      <c r="M595" s="65"/>
      <c r="N595" s="65"/>
      <c r="O595" s="65"/>
      <c r="P595" s="65"/>
      <c r="Q595" s="65"/>
      <c r="R595" s="65"/>
    </row>
    <row r="596" spans="3:18" s="67" customFormat="1" ht="18" customHeight="1" x14ac:dyDescent="0.3">
      <c r="C596" s="73"/>
      <c r="D596" s="73"/>
      <c r="E596" s="73"/>
      <c r="F596" s="73"/>
      <c r="G596" s="73"/>
      <c r="H596" s="73"/>
      <c r="I596" s="73"/>
      <c r="J596" s="73"/>
      <c r="K596" s="73"/>
      <c r="L596" s="73"/>
      <c r="M596" s="65"/>
      <c r="N596" s="65"/>
      <c r="O596" s="65"/>
      <c r="P596" s="65"/>
      <c r="Q596" s="65"/>
      <c r="R596" s="65"/>
    </row>
    <row r="597" spans="3:18" s="67" customFormat="1" ht="18" customHeight="1" x14ac:dyDescent="0.3">
      <c r="C597" s="73"/>
      <c r="D597" s="73"/>
      <c r="E597" s="73"/>
      <c r="F597" s="73"/>
      <c r="G597" s="73"/>
      <c r="H597" s="73"/>
      <c r="I597" s="73"/>
      <c r="J597" s="73"/>
      <c r="K597" s="73"/>
      <c r="L597" s="73"/>
      <c r="M597" s="65"/>
      <c r="N597" s="65"/>
      <c r="O597" s="65"/>
      <c r="P597" s="65"/>
      <c r="Q597" s="65"/>
      <c r="R597" s="65"/>
    </row>
    <row r="598" spans="3:18" s="67" customFormat="1" ht="18" customHeight="1" x14ac:dyDescent="0.3">
      <c r="C598" s="73"/>
      <c r="D598" s="73"/>
      <c r="E598" s="73"/>
      <c r="F598" s="73"/>
      <c r="G598" s="73"/>
      <c r="H598" s="73"/>
      <c r="I598" s="73"/>
      <c r="J598" s="73"/>
      <c r="K598" s="73"/>
      <c r="L598" s="73"/>
      <c r="M598" s="65"/>
      <c r="N598" s="65"/>
      <c r="O598" s="65"/>
      <c r="P598" s="65"/>
      <c r="Q598" s="65"/>
      <c r="R598" s="65"/>
    </row>
    <row r="599" spans="3:18" s="67" customFormat="1" ht="18" customHeight="1" x14ac:dyDescent="0.3">
      <c r="C599" s="73"/>
      <c r="D599" s="73"/>
      <c r="E599" s="73"/>
      <c r="F599" s="73"/>
      <c r="G599" s="73"/>
      <c r="H599" s="73"/>
      <c r="I599" s="73"/>
      <c r="J599" s="73"/>
      <c r="K599" s="73"/>
      <c r="L599" s="73"/>
      <c r="M599" s="65"/>
      <c r="N599" s="65"/>
      <c r="O599" s="65"/>
      <c r="P599" s="65"/>
      <c r="Q599" s="65"/>
      <c r="R599" s="65"/>
    </row>
    <row r="600" spans="3:18" s="67" customFormat="1" ht="18" customHeight="1" x14ac:dyDescent="0.3">
      <c r="C600" s="73"/>
      <c r="D600" s="73"/>
      <c r="E600" s="73"/>
      <c r="F600" s="73"/>
      <c r="G600" s="73"/>
      <c r="H600" s="73"/>
      <c r="I600" s="73"/>
      <c r="J600" s="73"/>
      <c r="K600" s="73"/>
      <c r="L600" s="73"/>
      <c r="M600" s="65"/>
      <c r="N600" s="65"/>
      <c r="O600" s="65"/>
      <c r="P600" s="65"/>
      <c r="Q600" s="65"/>
      <c r="R600" s="65"/>
    </row>
    <row r="601" spans="3:18" s="67" customFormat="1" ht="18" customHeight="1" x14ac:dyDescent="0.3">
      <c r="C601" s="73"/>
      <c r="D601" s="73"/>
      <c r="E601" s="73"/>
      <c r="F601" s="73"/>
      <c r="G601" s="73"/>
      <c r="H601" s="73"/>
      <c r="I601" s="73"/>
      <c r="J601" s="73"/>
      <c r="K601" s="73"/>
      <c r="L601" s="73"/>
      <c r="M601" s="65"/>
      <c r="N601" s="65"/>
      <c r="O601" s="65"/>
      <c r="P601" s="65"/>
      <c r="Q601" s="65"/>
      <c r="R601" s="65"/>
    </row>
    <row r="602" spans="3:18" s="67" customFormat="1" ht="18" customHeight="1" x14ac:dyDescent="0.3">
      <c r="C602" s="73"/>
      <c r="D602" s="73"/>
      <c r="E602" s="73"/>
      <c r="F602" s="73"/>
      <c r="G602" s="73"/>
      <c r="H602" s="73"/>
      <c r="I602" s="73"/>
      <c r="J602" s="73"/>
      <c r="K602" s="73"/>
      <c r="L602" s="73"/>
      <c r="M602" s="65"/>
      <c r="N602" s="65"/>
      <c r="O602" s="65"/>
      <c r="P602" s="65"/>
      <c r="Q602" s="65"/>
      <c r="R602" s="65"/>
    </row>
    <row r="603" spans="3:18" s="67" customFormat="1" ht="18" customHeight="1" x14ac:dyDescent="0.3">
      <c r="C603" s="73"/>
      <c r="D603" s="73"/>
      <c r="E603" s="73"/>
      <c r="F603" s="73"/>
      <c r="G603" s="73"/>
      <c r="H603" s="73"/>
      <c r="I603" s="73"/>
      <c r="J603" s="73"/>
      <c r="K603" s="73"/>
      <c r="L603" s="73"/>
      <c r="M603" s="65"/>
      <c r="N603" s="65"/>
      <c r="O603" s="65"/>
      <c r="P603" s="65"/>
      <c r="Q603" s="65"/>
      <c r="R603" s="65"/>
    </row>
    <row r="604" spans="3:18" s="67" customFormat="1" ht="18" customHeight="1" x14ac:dyDescent="0.3">
      <c r="C604" s="73"/>
      <c r="D604" s="73"/>
      <c r="E604" s="73"/>
      <c r="F604" s="73"/>
      <c r="G604" s="73"/>
      <c r="H604" s="73"/>
      <c r="I604" s="73"/>
      <c r="J604" s="73"/>
      <c r="K604" s="73"/>
      <c r="L604" s="73"/>
      <c r="M604" s="65"/>
      <c r="N604" s="65"/>
      <c r="O604" s="65"/>
      <c r="P604" s="65"/>
      <c r="Q604" s="65"/>
      <c r="R604" s="65"/>
    </row>
    <row r="605" spans="3:18" s="67" customFormat="1" ht="18" customHeight="1" x14ac:dyDescent="0.3">
      <c r="C605" s="73"/>
      <c r="D605" s="73"/>
      <c r="E605" s="73"/>
      <c r="F605" s="73"/>
      <c r="G605" s="73"/>
      <c r="H605" s="73"/>
      <c r="I605" s="73"/>
      <c r="J605" s="73"/>
      <c r="K605" s="73"/>
      <c r="L605" s="73"/>
      <c r="M605" s="65"/>
      <c r="N605" s="65"/>
      <c r="O605" s="65"/>
      <c r="P605" s="65"/>
      <c r="Q605" s="65"/>
      <c r="R605" s="65"/>
    </row>
    <row r="606" spans="3:18" s="67" customFormat="1" ht="18" customHeight="1" x14ac:dyDescent="0.3">
      <c r="C606" s="73"/>
      <c r="D606" s="73"/>
      <c r="E606" s="73"/>
      <c r="F606" s="73"/>
      <c r="G606" s="73"/>
      <c r="H606" s="73"/>
      <c r="I606" s="73"/>
      <c r="J606" s="73"/>
      <c r="K606" s="73"/>
      <c r="L606" s="73"/>
      <c r="M606" s="65"/>
      <c r="N606" s="65"/>
      <c r="O606" s="65"/>
      <c r="P606" s="65"/>
      <c r="Q606" s="65"/>
      <c r="R606" s="65"/>
    </row>
    <row r="607" spans="3:18" s="67" customFormat="1" ht="18" customHeight="1" x14ac:dyDescent="0.3">
      <c r="C607" s="73"/>
      <c r="D607" s="73"/>
      <c r="E607" s="73"/>
      <c r="F607" s="73"/>
      <c r="G607" s="73"/>
      <c r="H607" s="73"/>
      <c r="I607" s="73"/>
      <c r="J607" s="73"/>
      <c r="K607" s="73"/>
      <c r="L607" s="73"/>
      <c r="M607" s="65"/>
      <c r="N607" s="65"/>
      <c r="O607" s="65"/>
      <c r="P607" s="65"/>
      <c r="Q607" s="65"/>
      <c r="R607" s="65"/>
    </row>
    <row r="608" spans="3:18" s="67" customFormat="1" ht="18" customHeight="1" x14ac:dyDescent="0.3">
      <c r="C608" s="73"/>
      <c r="D608" s="73"/>
      <c r="E608" s="73"/>
      <c r="F608" s="73"/>
      <c r="G608" s="73"/>
      <c r="H608" s="73"/>
      <c r="I608" s="73"/>
      <c r="J608" s="73"/>
      <c r="K608" s="73"/>
      <c r="L608" s="73"/>
      <c r="M608" s="65"/>
      <c r="N608" s="65"/>
      <c r="O608" s="65"/>
      <c r="P608" s="65"/>
      <c r="Q608" s="65"/>
      <c r="R608" s="65"/>
    </row>
    <row r="609" spans="3:18" s="67" customFormat="1" ht="18" customHeight="1" x14ac:dyDescent="0.3">
      <c r="C609" s="73"/>
      <c r="D609" s="73"/>
      <c r="E609" s="73"/>
      <c r="F609" s="73"/>
      <c r="G609" s="73"/>
      <c r="H609" s="73"/>
      <c r="I609" s="73"/>
      <c r="J609" s="73"/>
      <c r="K609" s="73"/>
      <c r="L609" s="73"/>
      <c r="M609" s="65"/>
      <c r="N609" s="65"/>
      <c r="O609" s="65"/>
      <c r="P609" s="65"/>
      <c r="Q609" s="65"/>
      <c r="R609" s="65"/>
    </row>
    <row r="610" spans="3:18" s="67" customFormat="1" ht="18" customHeight="1" x14ac:dyDescent="0.3">
      <c r="C610" s="73"/>
      <c r="D610" s="73"/>
      <c r="E610" s="73"/>
      <c r="F610" s="73"/>
      <c r="G610" s="73"/>
      <c r="H610" s="73"/>
      <c r="I610" s="73"/>
      <c r="J610" s="73"/>
      <c r="K610" s="73"/>
      <c r="L610" s="73"/>
      <c r="M610" s="65"/>
      <c r="N610" s="65"/>
      <c r="O610" s="65"/>
      <c r="P610" s="65"/>
      <c r="Q610" s="65"/>
      <c r="R610" s="65"/>
    </row>
    <row r="611" spans="3:18" s="67" customFormat="1" ht="18" customHeight="1" x14ac:dyDescent="0.3">
      <c r="C611" s="73"/>
      <c r="D611" s="73"/>
      <c r="E611" s="73"/>
      <c r="F611" s="73"/>
      <c r="G611" s="73"/>
      <c r="H611" s="73"/>
      <c r="I611" s="73"/>
      <c r="J611" s="73"/>
      <c r="K611" s="73"/>
      <c r="L611" s="73"/>
      <c r="M611" s="65"/>
      <c r="N611" s="65"/>
      <c r="O611" s="65"/>
      <c r="P611" s="65"/>
      <c r="Q611" s="65"/>
      <c r="R611" s="65"/>
    </row>
    <row r="612" spans="3:18" s="67" customFormat="1" ht="18" customHeight="1" x14ac:dyDescent="0.3">
      <c r="C612" s="73"/>
      <c r="D612" s="73"/>
      <c r="E612" s="73"/>
      <c r="F612" s="73"/>
      <c r="G612" s="73"/>
      <c r="H612" s="73"/>
      <c r="I612" s="73"/>
      <c r="J612" s="73"/>
      <c r="K612" s="73"/>
      <c r="L612" s="73"/>
      <c r="M612" s="65"/>
      <c r="N612" s="65"/>
      <c r="O612" s="65"/>
      <c r="P612" s="65"/>
      <c r="Q612" s="65"/>
      <c r="R612" s="65"/>
    </row>
    <row r="613" spans="3:18" s="67" customFormat="1" ht="18" customHeight="1" x14ac:dyDescent="0.3">
      <c r="C613" s="73"/>
      <c r="D613" s="73"/>
      <c r="E613" s="73"/>
      <c r="F613" s="73"/>
      <c r="G613" s="73"/>
      <c r="H613" s="73"/>
      <c r="I613" s="73"/>
      <c r="J613" s="73"/>
      <c r="K613" s="73"/>
      <c r="L613" s="73"/>
      <c r="M613" s="65"/>
      <c r="N613" s="65"/>
      <c r="O613" s="65"/>
      <c r="P613" s="65"/>
      <c r="Q613" s="65"/>
      <c r="R613" s="65"/>
    </row>
    <row r="614" spans="3:18" s="67" customFormat="1" ht="18" customHeight="1" x14ac:dyDescent="0.3">
      <c r="C614" s="73"/>
      <c r="D614" s="73"/>
      <c r="E614" s="73"/>
      <c r="F614" s="73"/>
      <c r="G614" s="73"/>
      <c r="H614" s="73"/>
      <c r="I614" s="73"/>
      <c r="J614" s="73"/>
      <c r="K614" s="73"/>
      <c r="L614" s="73"/>
      <c r="M614" s="65"/>
      <c r="N614" s="65"/>
      <c r="O614" s="65"/>
      <c r="P614" s="65"/>
      <c r="Q614" s="65"/>
      <c r="R614" s="65"/>
    </row>
    <row r="615" spans="3:18" s="67" customFormat="1" ht="18" customHeight="1" x14ac:dyDescent="0.3">
      <c r="C615" s="73"/>
      <c r="D615" s="73"/>
      <c r="E615" s="73"/>
      <c r="F615" s="73"/>
      <c r="G615" s="73"/>
      <c r="H615" s="73"/>
      <c r="I615" s="73"/>
      <c r="J615" s="73"/>
      <c r="K615" s="73"/>
      <c r="L615" s="73"/>
      <c r="M615" s="65"/>
      <c r="N615" s="65"/>
      <c r="O615" s="65"/>
      <c r="P615" s="65"/>
      <c r="Q615" s="65"/>
      <c r="R615" s="65"/>
    </row>
    <row r="616" spans="3:18" s="67" customFormat="1" ht="18" customHeight="1" x14ac:dyDescent="0.3">
      <c r="C616" s="73"/>
      <c r="D616" s="73"/>
      <c r="E616" s="73"/>
      <c r="F616" s="73"/>
      <c r="G616" s="73"/>
      <c r="H616" s="73"/>
      <c r="I616" s="73"/>
      <c r="J616" s="73"/>
      <c r="K616" s="73"/>
      <c r="L616" s="73"/>
      <c r="M616" s="65"/>
      <c r="N616" s="65"/>
      <c r="O616" s="65"/>
      <c r="P616" s="65"/>
      <c r="Q616" s="65"/>
      <c r="R616" s="65"/>
    </row>
    <row r="617" spans="3:18" s="67" customFormat="1" ht="18" customHeight="1" x14ac:dyDescent="0.3">
      <c r="C617" s="73"/>
      <c r="D617" s="73"/>
      <c r="E617" s="73"/>
      <c r="F617" s="73"/>
      <c r="G617" s="73"/>
      <c r="H617" s="73"/>
      <c r="I617" s="73"/>
      <c r="J617" s="73"/>
      <c r="K617" s="73"/>
      <c r="L617" s="73"/>
      <c r="M617" s="65"/>
      <c r="N617" s="65"/>
      <c r="O617" s="65"/>
      <c r="P617" s="65"/>
      <c r="Q617" s="65"/>
      <c r="R617" s="65"/>
    </row>
    <row r="618" spans="3:18" s="67" customFormat="1" ht="18" customHeight="1" x14ac:dyDescent="0.3">
      <c r="C618" s="73"/>
      <c r="D618" s="73"/>
      <c r="E618" s="73"/>
      <c r="F618" s="73"/>
      <c r="G618" s="73"/>
      <c r="H618" s="73"/>
      <c r="I618" s="73"/>
      <c r="J618" s="73"/>
      <c r="K618" s="73"/>
      <c r="L618" s="73"/>
      <c r="M618" s="65"/>
      <c r="N618" s="65"/>
      <c r="O618" s="65"/>
      <c r="P618" s="65"/>
      <c r="Q618" s="65"/>
      <c r="R618" s="65"/>
    </row>
    <row r="619" spans="3:18" s="67" customFormat="1" ht="18" customHeight="1" x14ac:dyDescent="0.3">
      <c r="C619" s="73"/>
      <c r="D619" s="73"/>
      <c r="E619" s="73"/>
      <c r="F619" s="73"/>
      <c r="G619" s="73"/>
      <c r="H619" s="73"/>
      <c r="I619" s="73"/>
      <c r="J619" s="73"/>
      <c r="K619" s="73"/>
      <c r="L619" s="73"/>
      <c r="M619" s="65"/>
      <c r="N619" s="65"/>
      <c r="O619" s="65"/>
      <c r="P619" s="65"/>
      <c r="Q619" s="65"/>
      <c r="R619" s="65"/>
    </row>
    <row r="620" spans="3:18" s="67" customFormat="1" ht="18" customHeight="1" x14ac:dyDescent="0.3">
      <c r="C620" s="73"/>
      <c r="D620" s="73"/>
      <c r="E620" s="73"/>
      <c r="F620" s="73"/>
      <c r="G620" s="73"/>
      <c r="H620" s="73"/>
      <c r="I620" s="73"/>
      <c r="J620" s="73"/>
      <c r="K620" s="73"/>
      <c r="L620" s="73"/>
      <c r="M620" s="65"/>
      <c r="N620" s="65"/>
      <c r="O620" s="65"/>
      <c r="P620" s="65"/>
      <c r="Q620" s="65"/>
      <c r="R620" s="65"/>
    </row>
    <row r="621" spans="3:18" s="67" customFormat="1" ht="18" customHeight="1" x14ac:dyDescent="0.3">
      <c r="C621" s="73"/>
      <c r="D621" s="73"/>
      <c r="E621" s="73"/>
      <c r="F621" s="73"/>
      <c r="G621" s="73"/>
      <c r="H621" s="73"/>
      <c r="I621" s="73"/>
      <c r="J621" s="73"/>
      <c r="K621" s="73"/>
      <c r="L621" s="73"/>
      <c r="M621" s="65"/>
      <c r="N621" s="65"/>
      <c r="O621" s="65"/>
      <c r="P621" s="65"/>
      <c r="Q621" s="65"/>
      <c r="R621" s="65"/>
    </row>
    <row r="622" spans="3:18" s="67" customFormat="1" ht="18" customHeight="1" x14ac:dyDescent="0.3">
      <c r="C622" s="73"/>
      <c r="D622" s="73"/>
      <c r="E622" s="73"/>
      <c r="F622" s="73"/>
      <c r="G622" s="73"/>
      <c r="H622" s="73"/>
      <c r="I622" s="73"/>
      <c r="J622" s="73"/>
      <c r="K622" s="73"/>
      <c r="L622" s="73"/>
      <c r="M622" s="65"/>
      <c r="N622" s="65"/>
      <c r="O622" s="65"/>
      <c r="P622" s="65"/>
      <c r="Q622" s="65"/>
      <c r="R622" s="65"/>
    </row>
    <row r="623" spans="3:18" s="67" customFormat="1" ht="18" customHeight="1" x14ac:dyDescent="0.3">
      <c r="C623" s="73"/>
      <c r="D623" s="73"/>
      <c r="E623" s="73"/>
      <c r="F623" s="73"/>
      <c r="G623" s="73"/>
      <c r="H623" s="73"/>
      <c r="I623" s="73"/>
      <c r="J623" s="73"/>
      <c r="K623" s="73"/>
      <c r="L623" s="73"/>
      <c r="M623" s="65"/>
      <c r="N623" s="65"/>
      <c r="O623" s="65"/>
      <c r="P623" s="65"/>
      <c r="Q623" s="65"/>
      <c r="R623" s="65"/>
    </row>
    <row r="624" spans="3:18" s="67" customFormat="1" ht="18" customHeight="1" x14ac:dyDescent="0.3">
      <c r="C624" s="73"/>
      <c r="D624" s="73"/>
      <c r="E624" s="73"/>
      <c r="F624" s="73"/>
      <c r="G624" s="73"/>
      <c r="H624" s="73"/>
      <c r="I624" s="73"/>
      <c r="J624" s="73"/>
      <c r="K624" s="73"/>
      <c r="L624" s="73"/>
      <c r="M624" s="65"/>
      <c r="N624" s="65"/>
      <c r="O624" s="65"/>
      <c r="P624" s="65"/>
      <c r="Q624" s="65"/>
      <c r="R624" s="65"/>
    </row>
    <row r="625" spans="3:18" s="67" customFormat="1" ht="18" customHeight="1" x14ac:dyDescent="0.3">
      <c r="C625" s="73"/>
      <c r="D625" s="73"/>
      <c r="E625" s="73"/>
      <c r="F625" s="73"/>
      <c r="G625" s="73"/>
      <c r="H625" s="73"/>
      <c r="I625" s="73"/>
      <c r="J625" s="73"/>
      <c r="K625" s="73"/>
      <c r="L625" s="73"/>
      <c r="M625" s="65"/>
      <c r="N625" s="65"/>
      <c r="O625" s="65"/>
      <c r="P625" s="65"/>
      <c r="Q625" s="65"/>
      <c r="R625" s="65"/>
    </row>
    <row r="626" spans="3:18" s="67" customFormat="1" ht="18" customHeight="1" x14ac:dyDescent="0.3">
      <c r="C626" s="73"/>
      <c r="D626" s="73"/>
      <c r="E626" s="73"/>
      <c r="F626" s="73"/>
      <c r="G626" s="73"/>
      <c r="H626" s="73"/>
      <c r="I626" s="73"/>
      <c r="J626" s="73"/>
      <c r="K626" s="73"/>
      <c r="L626" s="73"/>
      <c r="M626" s="65"/>
      <c r="N626" s="65"/>
      <c r="O626" s="65"/>
      <c r="P626" s="65"/>
      <c r="Q626" s="65"/>
      <c r="R626" s="65"/>
    </row>
    <row r="627" spans="3:18" s="67" customFormat="1" ht="18" customHeight="1" x14ac:dyDescent="0.3">
      <c r="C627" s="73"/>
      <c r="D627" s="73"/>
      <c r="E627" s="73"/>
      <c r="F627" s="73"/>
      <c r="G627" s="73"/>
      <c r="H627" s="73"/>
      <c r="I627" s="73"/>
      <c r="J627" s="73"/>
      <c r="K627" s="73"/>
      <c r="L627" s="73"/>
      <c r="M627" s="65"/>
      <c r="N627" s="65"/>
      <c r="O627" s="65"/>
      <c r="P627" s="65"/>
      <c r="Q627" s="65"/>
      <c r="R627" s="65"/>
    </row>
    <row r="628" spans="3:18" s="67" customFormat="1" ht="18" customHeight="1" x14ac:dyDescent="0.3">
      <c r="C628" s="73"/>
      <c r="D628" s="73"/>
      <c r="E628" s="73"/>
      <c r="F628" s="73"/>
      <c r="G628" s="73"/>
      <c r="H628" s="73"/>
      <c r="I628" s="73"/>
      <c r="J628" s="73"/>
      <c r="K628" s="73"/>
      <c r="L628" s="73"/>
      <c r="M628" s="65"/>
      <c r="N628" s="65"/>
      <c r="O628" s="65"/>
      <c r="P628" s="65"/>
      <c r="Q628" s="65"/>
      <c r="R628" s="65"/>
    </row>
    <row r="629" spans="3:18" s="67" customFormat="1" ht="18" customHeight="1" x14ac:dyDescent="0.3">
      <c r="C629" s="73"/>
      <c r="D629" s="73"/>
      <c r="E629" s="73"/>
      <c r="F629" s="73"/>
      <c r="G629" s="73"/>
      <c r="H629" s="73"/>
      <c r="I629" s="73"/>
      <c r="J629" s="73"/>
      <c r="K629" s="73"/>
      <c r="L629" s="73"/>
      <c r="M629" s="65"/>
      <c r="N629" s="65"/>
      <c r="O629" s="65"/>
      <c r="P629" s="65"/>
      <c r="Q629" s="65"/>
      <c r="R629" s="65"/>
    </row>
    <row r="630" spans="3:18" s="67" customFormat="1" ht="18" customHeight="1" x14ac:dyDescent="0.3">
      <c r="C630" s="73"/>
      <c r="D630" s="73"/>
      <c r="E630" s="73"/>
      <c r="F630" s="73"/>
      <c r="G630" s="73"/>
      <c r="H630" s="73"/>
      <c r="I630" s="73"/>
      <c r="J630" s="73"/>
      <c r="K630" s="73"/>
      <c r="L630" s="73"/>
      <c r="M630" s="65"/>
      <c r="N630" s="65"/>
      <c r="O630" s="65"/>
      <c r="P630" s="65"/>
      <c r="Q630" s="65"/>
      <c r="R630" s="65"/>
    </row>
    <row r="631" spans="3:18" s="67" customFormat="1" ht="18" customHeight="1" x14ac:dyDescent="0.3">
      <c r="C631" s="73"/>
      <c r="D631" s="73"/>
      <c r="E631" s="73"/>
      <c r="F631" s="73"/>
      <c r="G631" s="73"/>
      <c r="H631" s="73"/>
      <c r="I631" s="73"/>
      <c r="J631" s="73"/>
      <c r="K631" s="73"/>
      <c r="L631" s="73"/>
      <c r="M631" s="65"/>
      <c r="N631" s="65"/>
      <c r="O631" s="65"/>
      <c r="P631" s="65"/>
      <c r="Q631" s="65"/>
      <c r="R631" s="65"/>
    </row>
    <row r="632" spans="3:18" s="67" customFormat="1" ht="18" customHeight="1" x14ac:dyDescent="0.3">
      <c r="C632" s="73"/>
      <c r="D632" s="73"/>
      <c r="E632" s="73"/>
      <c r="F632" s="73"/>
      <c r="G632" s="73"/>
      <c r="H632" s="73"/>
      <c r="I632" s="73"/>
      <c r="J632" s="73"/>
      <c r="K632" s="73"/>
      <c r="L632" s="73"/>
      <c r="M632" s="65"/>
      <c r="N632" s="65"/>
      <c r="O632" s="65"/>
      <c r="P632" s="65"/>
      <c r="Q632" s="65"/>
      <c r="R632" s="65"/>
    </row>
    <row r="633" spans="3:18" s="67" customFormat="1" ht="18" customHeight="1" x14ac:dyDescent="0.3">
      <c r="C633" s="73"/>
      <c r="D633" s="73"/>
      <c r="E633" s="73"/>
      <c r="F633" s="73"/>
      <c r="G633" s="73"/>
      <c r="H633" s="73"/>
      <c r="I633" s="73"/>
      <c r="J633" s="73"/>
      <c r="K633" s="73"/>
      <c r="L633" s="73"/>
      <c r="M633" s="65"/>
      <c r="N633" s="65"/>
      <c r="O633" s="65"/>
      <c r="P633" s="65"/>
      <c r="Q633" s="65"/>
      <c r="R633" s="65"/>
    </row>
    <row r="634" spans="3:18" s="67" customFormat="1" ht="18" customHeight="1" x14ac:dyDescent="0.3">
      <c r="C634" s="73"/>
      <c r="D634" s="73"/>
      <c r="E634" s="73"/>
      <c r="F634" s="73"/>
      <c r="G634" s="73"/>
      <c r="H634" s="73"/>
      <c r="I634" s="73"/>
      <c r="J634" s="73"/>
      <c r="K634" s="73"/>
      <c r="L634" s="73"/>
      <c r="M634" s="65"/>
      <c r="N634" s="65"/>
      <c r="O634" s="65"/>
      <c r="P634" s="65"/>
      <c r="Q634" s="65"/>
      <c r="R634" s="65"/>
    </row>
    <row r="635" spans="3:18" s="67" customFormat="1" ht="18" customHeight="1" x14ac:dyDescent="0.3">
      <c r="C635" s="73"/>
      <c r="D635" s="73"/>
      <c r="E635" s="73"/>
      <c r="F635" s="73"/>
      <c r="G635" s="73"/>
      <c r="H635" s="73"/>
      <c r="I635" s="73"/>
      <c r="J635" s="73"/>
      <c r="K635" s="73"/>
      <c r="L635" s="73"/>
      <c r="M635" s="65"/>
      <c r="N635" s="65"/>
      <c r="O635" s="65"/>
      <c r="P635" s="65"/>
      <c r="Q635" s="65"/>
      <c r="R635" s="65"/>
    </row>
    <row r="636" spans="3:18" s="67" customFormat="1" ht="18" customHeight="1" x14ac:dyDescent="0.3">
      <c r="C636" s="73"/>
      <c r="D636" s="73"/>
      <c r="E636" s="73"/>
      <c r="F636" s="73"/>
      <c r="G636" s="73"/>
      <c r="H636" s="73"/>
      <c r="I636" s="73"/>
      <c r="J636" s="73"/>
      <c r="K636" s="73"/>
      <c r="L636" s="73"/>
      <c r="M636" s="65"/>
      <c r="N636" s="65"/>
      <c r="O636" s="65"/>
      <c r="P636" s="65"/>
      <c r="Q636" s="65"/>
      <c r="R636" s="65"/>
    </row>
    <row r="637" spans="3:18" s="67" customFormat="1" ht="18" customHeight="1" x14ac:dyDescent="0.3">
      <c r="C637" s="73"/>
      <c r="D637" s="73"/>
      <c r="E637" s="73"/>
      <c r="F637" s="73"/>
      <c r="G637" s="73"/>
      <c r="H637" s="73"/>
      <c r="I637" s="73"/>
      <c r="J637" s="73"/>
      <c r="K637" s="73"/>
      <c r="L637" s="73"/>
      <c r="M637" s="65"/>
      <c r="N637" s="65"/>
      <c r="O637" s="65"/>
      <c r="P637" s="65"/>
      <c r="Q637" s="65"/>
      <c r="R637" s="65"/>
    </row>
    <row r="638" spans="3:18" s="67" customFormat="1" ht="18" customHeight="1" x14ac:dyDescent="0.3">
      <c r="C638" s="73"/>
      <c r="D638" s="73"/>
      <c r="E638" s="73"/>
      <c r="F638" s="73"/>
      <c r="G638" s="73"/>
      <c r="H638" s="73"/>
      <c r="I638" s="73"/>
      <c r="J638" s="73"/>
      <c r="K638" s="73"/>
      <c r="L638" s="73"/>
      <c r="M638" s="65"/>
      <c r="N638" s="65"/>
      <c r="O638" s="65"/>
      <c r="P638" s="65"/>
      <c r="Q638" s="65"/>
      <c r="R638" s="65"/>
    </row>
    <row r="639" spans="3:18" s="67" customFormat="1" ht="18" customHeight="1" x14ac:dyDescent="0.3">
      <c r="C639" s="73"/>
      <c r="D639" s="73"/>
      <c r="E639" s="73"/>
      <c r="F639" s="73"/>
      <c r="G639" s="73"/>
      <c r="H639" s="73"/>
      <c r="I639" s="73"/>
      <c r="J639" s="73"/>
      <c r="K639" s="73"/>
      <c r="L639" s="73"/>
      <c r="M639" s="65"/>
      <c r="N639" s="65"/>
      <c r="O639" s="65"/>
      <c r="P639" s="65"/>
      <c r="Q639" s="65"/>
      <c r="R639" s="65"/>
    </row>
    <row r="640" spans="3:18" s="67" customFormat="1" ht="18" customHeight="1" x14ac:dyDescent="0.3">
      <c r="C640" s="73"/>
      <c r="D640" s="73"/>
      <c r="E640" s="73"/>
      <c r="F640" s="73"/>
      <c r="G640" s="73"/>
      <c r="H640" s="73"/>
      <c r="I640" s="73"/>
      <c r="J640" s="73"/>
      <c r="K640" s="73"/>
      <c r="L640" s="73"/>
      <c r="M640" s="65"/>
      <c r="N640" s="65"/>
      <c r="O640" s="65"/>
      <c r="P640" s="65"/>
      <c r="Q640" s="65"/>
      <c r="R640" s="65"/>
    </row>
    <row r="641" spans="3:18" s="67" customFormat="1" ht="18" customHeight="1" x14ac:dyDescent="0.3">
      <c r="C641" s="73"/>
      <c r="D641" s="73"/>
      <c r="E641" s="73"/>
      <c r="F641" s="73"/>
      <c r="G641" s="73"/>
      <c r="H641" s="73"/>
      <c r="I641" s="73"/>
      <c r="J641" s="73"/>
      <c r="K641" s="73"/>
      <c r="L641" s="73"/>
      <c r="M641" s="65"/>
      <c r="N641" s="65"/>
      <c r="O641" s="65"/>
      <c r="P641" s="65"/>
      <c r="Q641" s="65"/>
      <c r="R641" s="65"/>
    </row>
    <row r="642" spans="3:18" s="67" customFormat="1" ht="18" customHeight="1" x14ac:dyDescent="0.3">
      <c r="C642" s="73"/>
      <c r="D642" s="73"/>
      <c r="E642" s="73"/>
      <c r="F642" s="73"/>
      <c r="G642" s="73"/>
      <c r="H642" s="73"/>
      <c r="I642" s="73"/>
      <c r="J642" s="73"/>
      <c r="K642" s="73"/>
      <c r="L642" s="73"/>
      <c r="M642" s="65"/>
      <c r="N642" s="65"/>
      <c r="O642" s="65"/>
      <c r="P642" s="65"/>
      <c r="Q642" s="65"/>
      <c r="R642" s="65"/>
    </row>
    <row r="643" spans="3:18" s="67" customFormat="1" ht="18" customHeight="1" x14ac:dyDescent="0.3">
      <c r="C643" s="73"/>
      <c r="D643" s="73"/>
      <c r="E643" s="73"/>
      <c r="F643" s="73"/>
      <c r="G643" s="73"/>
      <c r="H643" s="73"/>
      <c r="I643" s="73"/>
      <c r="J643" s="73"/>
      <c r="K643" s="73"/>
      <c r="L643" s="73"/>
      <c r="M643" s="65"/>
      <c r="N643" s="65"/>
      <c r="O643" s="65"/>
      <c r="P643" s="65"/>
      <c r="Q643" s="65"/>
      <c r="R643" s="65"/>
    </row>
    <row r="644" spans="3:18" s="67" customFormat="1" ht="18" customHeight="1" x14ac:dyDescent="0.3">
      <c r="C644" s="73"/>
      <c r="D644" s="73"/>
      <c r="E644" s="73"/>
      <c r="F644" s="73"/>
      <c r="G644" s="73"/>
      <c r="H644" s="73"/>
      <c r="I644" s="73"/>
      <c r="J644" s="73"/>
      <c r="K644" s="73"/>
      <c r="L644" s="73"/>
      <c r="M644" s="65"/>
      <c r="N644" s="65"/>
      <c r="O644" s="65"/>
      <c r="P644" s="65"/>
      <c r="Q644" s="65"/>
      <c r="R644" s="65"/>
    </row>
    <row r="645" spans="3:18" s="67" customFormat="1" ht="18" customHeight="1" x14ac:dyDescent="0.3">
      <c r="C645" s="73"/>
      <c r="D645" s="73"/>
      <c r="E645" s="73"/>
      <c r="F645" s="73"/>
      <c r="G645" s="73"/>
      <c r="H645" s="73"/>
      <c r="I645" s="73"/>
      <c r="J645" s="73"/>
      <c r="K645" s="73"/>
      <c r="L645" s="73"/>
      <c r="M645" s="65"/>
      <c r="N645" s="65"/>
      <c r="O645" s="65"/>
      <c r="P645" s="65"/>
      <c r="Q645" s="65"/>
      <c r="R645" s="65"/>
    </row>
    <row r="646" spans="3:18" s="67" customFormat="1" ht="18" customHeight="1" x14ac:dyDescent="0.3">
      <c r="C646" s="73"/>
      <c r="D646" s="73"/>
      <c r="E646" s="73"/>
      <c r="F646" s="73"/>
      <c r="G646" s="73"/>
      <c r="H646" s="73"/>
      <c r="I646" s="73"/>
      <c r="J646" s="73"/>
      <c r="K646" s="73"/>
      <c r="L646" s="73"/>
      <c r="M646" s="65"/>
      <c r="N646" s="65"/>
      <c r="O646" s="65"/>
      <c r="P646" s="65"/>
      <c r="Q646" s="65"/>
      <c r="R646" s="65"/>
    </row>
    <row r="647" spans="3:18" s="67" customFormat="1" ht="18" customHeight="1" x14ac:dyDescent="0.3">
      <c r="C647" s="73"/>
      <c r="D647" s="73"/>
      <c r="E647" s="73"/>
      <c r="F647" s="73"/>
      <c r="G647" s="73"/>
      <c r="H647" s="73"/>
      <c r="I647" s="73"/>
      <c r="J647" s="73"/>
      <c r="K647" s="73"/>
      <c r="L647" s="73"/>
      <c r="M647" s="65"/>
      <c r="N647" s="65"/>
      <c r="O647" s="65"/>
      <c r="P647" s="65"/>
      <c r="Q647" s="65"/>
      <c r="R647" s="65"/>
    </row>
    <row r="648" spans="3:18" s="67" customFormat="1" ht="18" customHeight="1" x14ac:dyDescent="0.3">
      <c r="C648" s="73"/>
      <c r="D648" s="73"/>
      <c r="E648" s="73"/>
      <c r="F648" s="73"/>
      <c r="G648" s="73"/>
      <c r="H648" s="73"/>
      <c r="I648" s="73"/>
      <c r="J648" s="73"/>
      <c r="K648" s="73"/>
      <c r="L648" s="73"/>
      <c r="M648" s="65"/>
      <c r="N648" s="65"/>
      <c r="O648" s="65"/>
      <c r="P648" s="65"/>
      <c r="Q648" s="65"/>
      <c r="R648" s="65"/>
    </row>
    <row r="649" spans="3:18" s="67" customFormat="1" ht="18" customHeight="1" x14ac:dyDescent="0.3">
      <c r="C649" s="73"/>
      <c r="D649" s="73"/>
      <c r="E649" s="73"/>
      <c r="F649" s="73"/>
      <c r="G649" s="73"/>
      <c r="H649" s="73"/>
      <c r="I649" s="73"/>
      <c r="J649" s="73"/>
      <c r="K649" s="73"/>
      <c r="L649" s="73"/>
      <c r="M649" s="65"/>
      <c r="N649" s="65"/>
      <c r="O649" s="65"/>
      <c r="P649" s="65"/>
      <c r="Q649" s="65"/>
      <c r="R649" s="65"/>
    </row>
    <row r="650" spans="3:18" s="67" customFormat="1" ht="18" customHeight="1" x14ac:dyDescent="0.3">
      <c r="C650" s="73"/>
      <c r="D650" s="73"/>
      <c r="E650" s="73"/>
      <c r="F650" s="73"/>
      <c r="G650" s="73"/>
      <c r="H650" s="73"/>
      <c r="I650" s="73"/>
      <c r="J650" s="73"/>
      <c r="K650" s="73"/>
      <c r="L650" s="73"/>
      <c r="M650" s="65"/>
      <c r="N650" s="65"/>
      <c r="O650" s="65"/>
      <c r="P650" s="65"/>
      <c r="Q650" s="65"/>
      <c r="R650" s="65"/>
    </row>
    <row r="651" spans="3:18" s="67" customFormat="1" ht="18" customHeight="1" x14ac:dyDescent="0.3">
      <c r="C651" s="73"/>
      <c r="D651" s="73"/>
      <c r="E651" s="73"/>
      <c r="F651" s="73"/>
      <c r="G651" s="73"/>
      <c r="H651" s="73"/>
      <c r="I651" s="73"/>
      <c r="J651" s="73"/>
      <c r="K651" s="73"/>
      <c r="L651" s="73"/>
      <c r="M651" s="65"/>
      <c r="N651" s="65"/>
      <c r="O651" s="65"/>
      <c r="P651" s="65"/>
      <c r="Q651" s="65"/>
      <c r="R651" s="65"/>
    </row>
    <row r="652" spans="3:18" s="67" customFormat="1" ht="18" customHeight="1" x14ac:dyDescent="0.3">
      <c r="C652" s="73"/>
      <c r="D652" s="73"/>
      <c r="E652" s="73"/>
      <c r="F652" s="73"/>
      <c r="G652" s="73"/>
      <c r="H652" s="73"/>
      <c r="I652" s="73"/>
      <c r="J652" s="73"/>
      <c r="K652" s="73"/>
      <c r="L652" s="73"/>
      <c r="M652" s="65"/>
      <c r="N652" s="65"/>
      <c r="O652" s="65"/>
      <c r="P652" s="65"/>
      <c r="Q652" s="65"/>
      <c r="R652" s="65"/>
    </row>
    <row r="653" spans="3:18" s="67" customFormat="1" ht="18" customHeight="1" x14ac:dyDescent="0.3">
      <c r="C653" s="73"/>
      <c r="D653" s="73"/>
      <c r="E653" s="73"/>
      <c r="F653" s="73"/>
      <c r="G653" s="73"/>
      <c r="H653" s="73"/>
      <c r="I653" s="73"/>
      <c r="J653" s="73"/>
      <c r="K653" s="73"/>
      <c r="L653" s="73"/>
      <c r="M653" s="65"/>
      <c r="N653" s="65"/>
      <c r="O653" s="65"/>
      <c r="P653" s="65"/>
      <c r="Q653" s="65"/>
      <c r="R653" s="65"/>
    </row>
    <row r="654" spans="3:18" s="67" customFormat="1" ht="18" customHeight="1" x14ac:dyDescent="0.3">
      <c r="C654" s="73"/>
      <c r="D654" s="73"/>
      <c r="E654" s="73"/>
      <c r="F654" s="73"/>
      <c r="G654" s="73"/>
      <c r="H654" s="73"/>
      <c r="I654" s="73"/>
      <c r="J654" s="73"/>
      <c r="K654" s="73"/>
      <c r="L654" s="73"/>
      <c r="M654" s="65"/>
      <c r="N654" s="65"/>
      <c r="O654" s="65"/>
      <c r="P654" s="65"/>
      <c r="Q654" s="65"/>
      <c r="R654" s="65"/>
    </row>
    <row r="655" spans="3:18" s="67" customFormat="1" ht="18" customHeight="1" x14ac:dyDescent="0.3">
      <c r="C655" s="73"/>
      <c r="D655" s="73"/>
      <c r="E655" s="73"/>
      <c r="F655" s="73"/>
      <c r="G655" s="73"/>
      <c r="H655" s="73"/>
      <c r="I655" s="73"/>
      <c r="J655" s="73"/>
      <c r="K655" s="73"/>
      <c r="L655" s="73"/>
      <c r="M655" s="65"/>
      <c r="N655" s="65"/>
      <c r="O655" s="65"/>
      <c r="P655" s="65"/>
      <c r="Q655" s="65"/>
      <c r="R655" s="65"/>
    </row>
    <row r="656" spans="3:18" s="67" customFormat="1" ht="18" customHeight="1" x14ac:dyDescent="0.3">
      <c r="C656" s="73"/>
      <c r="D656" s="73"/>
      <c r="E656" s="73"/>
      <c r="F656" s="73"/>
      <c r="G656" s="73"/>
      <c r="H656" s="73"/>
      <c r="I656" s="73"/>
      <c r="J656" s="73"/>
      <c r="K656" s="73"/>
      <c r="L656" s="73"/>
      <c r="M656" s="65"/>
      <c r="N656" s="65"/>
      <c r="O656" s="65"/>
      <c r="P656" s="65"/>
      <c r="Q656" s="65"/>
      <c r="R656" s="65"/>
    </row>
    <row r="657" spans="3:18" s="67" customFormat="1" ht="18" customHeight="1" x14ac:dyDescent="0.3">
      <c r="C657" s="73"/>
      <c r="D657" s="73"/>
      <c r="E657" s="73"/>
      <c r="F657" s="73"/>
      <c r="G657" s="73"/>
      <c r="H657" s="73"/>
      <c r="I657" s="73"/>
      <c r="J657" s="73"/>
      <c r="K657" s="73"/>
      <c r="L657" s="73"/>
      <c r="M657" s="65"/>
      <c r="N657" s="65"/>
      <c r="O657" s="65"/>
      <c r="P657" s="65"/>
      <c r="Q657" s="65"/>
      <c r="R657" s="65"/>
    </row>
    <row r="658" spans="3:18" s="67" customFormat="1" ht="18" customHeight="1" x14ac:dyDescent="0.3">
      <c r="C658" s="73"/>
      <c r="D658" s="73"/>
      <c r="E658" s="73"/>
      <c r="F658" s="73"/>
      <c r="G658" s="73"/>
      <c r="H658" s="73"/>
      <c r="I658" s="73"/>
      <c r="J658" s="73"/>
      <c r="K658" s="73"/>
      <c r="L658" s="73"/>
      <c r="M658" s="65"/>
      <c r="N658" s="65"/>
      <c r="O658" s="65"/>
      <c r="P658" s="65"/>
      <c r="Q658" s="65"/>
      <c r="R658" s="65"/>
    </row>
    <row r="659" spans="3:18" s="67" customFormat="1" ht="18" customHeight="1" x14ac:dyDescent="0.3">
      <c r="C659" s="73"/>
      <c r="D659" s="73"/>
      <c r="E659" s="73"/>
      <c r="F659" s="73"/>
      <c r="G659" s="73"/>
      <c r="H659" s="73"/>
      <c r="I659" s="73"/>
      <c r="J659" s="73"/>
      <c r="K659" s="73"/>
      <c r="L659" s="73"/>
      <c r="M659" s="65"/>
      <c r="N659" s="65"/>
      <c r="O659" s="65"/>
      <c r="P659" s="65"/>
      <c r="Q659" s="65"/>
      <c r="R659" s="65"/>
    </row>
    <row r="660" spans="3:18" s="67" customFormat="1" ht="18" customHeight="1" x14ac:dyDescent="0.3">
      <c r="C660" s="73"/>
      <c r="D660" s="73"/>
      <c r="E660" s="73"/>
      <c r="F660" s="73"/>
      <c r="G660" s="73"/>
      <c r="H660" s="73"/>
      <c r="I660" s="73"/>
      <c r="J660" s="73"/>
      <c r="K660" s="73"/>
      <c r="L660" s="73"/>
      <c r="M660" s="65"/>
      <c r="N660" s="65"/>
      <c r="O660" s="65"/>
      <c r="P660" s="65"/>
      <c r="Q660" s="65"/>
      <c r="R660" s="65"/>
    </row>
    <row r="661" spans="3:18" s="67" customFormat="1" ht="18" customHeight="1" x14ac:dyDescent="0.3">
      <c r="C661" s="73"/>
      <c r="D661" s="73"/>
      <c r="E661" s="73"/>
      <c r="F661" s="73"/>
      <c r="G661" s="73"/>
      <c r="H661" s="73"/>
      <c r="I661" s="73"/>
      <c r="J661" s="73"/>
      <c r="K661" s="73"/>
      <c r="L661" s="73"/>
      <c r="M661" s="65"/>
      <c r="N661" s="65"/>
      <c r="O661" s="65"/>
      <c r="P661" s="65"/>
      <c r="Q661" s="65"/>
      <c r="R661" s="65"/>
    </row>
    <row r="662" spans="3:18" s="67" customFormat="1" ht="18" customHeight="1" x14ac:dyDescent="0.3">
      <c r="C662" s="73"/>
      <c r="D662" s="73"/>
      <c r="E662" s="73"/>
      <c r="F662" s="73"/>
      <c r="G662" s="73"/>
      <c r="H662" s="73"/>
      <c r="I662" s="73"/>
      <c r="J662" s="73"/>
      <c r="K662" s="73"/>
      <c r="L662" s="73"/>
      <c r="M662" s="65"/>
      <c r="N662" s="65"/>
      <c r="O662" s="65"/>
      <c r="P662" s="65"/>
      <c r="Q662" s="65"/>
      <c r="R662" s="65"/>
    </row>
    <row r="663" spans="3:18" s="67" customFormat="1" ht="18" customHeight="1" x14ac:dyDescent="0.3">
      <c r="C663" s="73"/>
      <c r="D663" s="73"/>
      <c r="E663" s="73"/>
      <c r="F663" s="73"/>
      <c r="G663" s="73"/>
      <c r="H663" s="73"/>
      <c r="I663" s="73"/>
      <c r="J663" s="73"/>
      <c r="K663" s="73"/>
      <c r="L663" s="73"/>
      <c r="M663" s="65"/>
      <c r="N663" s="65"/>
      <c r="O663" s="65"/>
      <c r="P663" s="65"/>
      <c r="Q663" s="65"/>
      <c r="R663" s="65"/>
    </row>
    <row r="664" spans="3:18" s="67" customFormat="1" ht="18" customHeight="1" x14ac:dyDescent="0.3">
      <c r="C664" s="73"/>
      <c r="D664" s="73"/>
      <c r="E664" s="73"/>
      <c r="F664" s="73"/>
      <c r="G664" s="73"/>
      <c r="H664" s="73"/>
      <c r="I664" s="73"/>
      <c r="J664" s="73"/>
      <c r="K664" s="73"/>
      <c r="L664" s="73"/>
      <c r="M664" s="65"/>
      <c r="N664" s="65"/>
      <c r="O664" s="65"/>
      <c r="P664" s="65"/>
      <c r="Q664" s="65"/>
      <c r="R664" s="65"/>
    </row>
    <row r="665" spans="3:18" s="67" customFormat="1" ht="18" customHeight="1" x14ac:dyDescent="0.3">
      <c r="C665" s="73"/>
      <c r="D665" s="73"/>
      <c r="E665" s="73"/>
      <c r="F665" s="73"/>
      <c r="G665" s="73"/>
      <c r="H665" s="73"/>
      <c r="I665" s="73"/>
      <c r="J665" s="73"/>
      <c r="K665" s="73"/>
      <c r="L665" s="73"/>
      <c r="M665" s="65"/>
      <c r="N665" s="65"/>
      <c r="O665" s="65"/>
      <c r="P665" s="65"/>
      <c r="Q665" s="65"/>
      <c r="R665" s="65"/>
    </row>
    <row r="666" spans="3:18" s="67" customFormat="1" ht="18" customHeight="1" x14ac:dyDescent="0.3">
      <c r="C666" s="73"/>
      <c r="D666" s="73"/>
      <c r="E666" s="73"/>
      <c r="F666" s="73"/>
      <c r="G666" s="73"/>
      <c r="H666" s="73"/>
      <c r="I666" s="73"/>
      <c r="J666" s="73"/>
      <c r="K666" s="73"/>
      <c r="L666" s="73"/>
      <c r="M666" s="65"/>
      <c r="N666" s="65"/>
      <c r="O666" s="65"/>
      <c r="P666" s="65"/>
      <c r="Q666" s="65"/>
      <c r="R666" s="65"/>
    </row>
    <row r="667" spans="3:18" s="67" customFormat="1" ht="18" customHeight="1" x14ac:dyDescent="0.3">
      <c r="C667" s="73"/>
      <c r="D667" s="73"/>
      <c r="E667" s="73"/>
      <c r="F667" s="73"/>
      <c r="G667" s="73"/>
      <c r="H667" s="73"/>
      <c r="I667" s="73"/>
      <c r="J667" s="73"/>
      <c r="K667" s="73"/>
      <c r="L667" s="73"/>
      <c r="M667" s="65"/>
      <c r="N667" s="65"/>
      <c r="O667" s="65"/>
      <c r="P667" s="65"/>
      <c r="Q667" s="65"/>
      <c r="R667" s="65"/>
    </row>
    <row r="668" spans="3:18" s="67" customFormat="1" ht="18" customHeight="1" x14ac:dyDescent="0.3">
      <c r="C668" s="73"/>
      <c r="D668" s="73"/>
      <c r="E668" s="73"/>
      <c r="F668" s="73"/>
      <c r="G668" s="73"/>
      <c r="H668" s="73"/>
      <c r="I668" s="73"/>
      <c r="J668" s="73"/>
      <c r="K668" s="73"/>
      <c r="L668" s="73"/>
      <c r="M668" s="65"/>
      <c r="N668" s="65"/>
      <c r="O668" s="65"/>
      <c r="P668" s="65"/>
      <c r="Q668" s="65"/>
      <c r="R668" s="65"/>
    </row>
    <row r="669" spans="3:18" s="67" customFormat="1" ht="18" customHeight="1" x14ac:dyDescent="0.3">
      <c r="C669" s="73"/>
      <c r="D669" s="73"/>
      <c r="E669" s="73"/>
      <c r="F669" s="73"/>
      <c r="G669" s="73"/>
      <c r="H669" s="73"/>
      <c r="I669" s="73"/>
      <c r="J669" s="73"/>
      <c r="K669" s="73"/>
      <c r="L669" s="73"/>
      <c r="M669" s="65"/>
      <c r="N669" s="65"/>
      <c r="O669" s="65"/>
      <c r="P669" s="65"/>
      <c r="Q669" s="65"/>
      <c r="R669" s="65"/>
    </row>
    <row r="670" spans="3:18" s="67" customFormat="1" ht="18" customHeight="1" x14ac:dyDescent="0.3">
      <c r="C670" s="73"/>
      <c r="D670" s="73"/>
      <c r="E670" s="73"/>
      <c r="F670" s="73"/>
      <c r="G670" s="73"/>
      <c r="H670" s="73"/>
      <c r="I670" s="73"/>
      <c r="J670" s="73"/>
      <c r="K670" s="73"/>
      <c r="L670" s="73"/>
      <c r="M670" s="65"/>
      <c r="N670" s="65"/>
      <c r="O670" s="65"/>
      <c r="P670" s="65"/>
      <c r="Q670" s="65"/>
      <c r="R670" s="65"/>
    </row>
    <row r="671" spans="3:18" s="67" customFormat="1" ht="18" customHeight="1" x14ac:dyDescent="0.3">
      <c r="C671" s="73"/>
      <c r="D671" s="73"/>
      <c r="E671" s="73"/>
      <c r="F671" s="73"/>
      <c r="G671" s="73"/>
      <c r="H671" s="73"/>
      <c r="I671" s="73"/>
      <c r="J671" s="73"/>
      <c r="K671" s="73"/>
      <c r="L671" s="73"/>
      <c r="M671" s="65"/>
      <c r="N671" s="65"/>
      <c r="O671" s="65"/>
      <c r="P671" s="65"/>
      <c r="Q671" s="65"/>
      <c r="R671" s="65"/>
    </row>
    <row r="672" spans="3:18" s="67" customFormat="1" ht="18" customHeight="1" x14ac:dyDescent="0.3">
      <c r="C672" s="73"/>
      <c r="D672" s="73"/>
      <c r="E672" s="73"/>
      <c r="F672" s="73"/>
      <c r="G672" s="73"/>
      <c r="H672" s="73"/>
      <c r="I672" s="73"/>
      <c r="J672" s="73"/>
      <c r="K672" s="73"/>
      <c r="L672" s="73"/>
      <c r="M672" s="65"/>
      <c r="N672" s="65"/>
      <c r="O672" s="65"/>
      <c r="P672" s="65"/>
      <c r="Q672" s="65"/>
      <c r="R672" s="65"/>
    </row>
    <row r="673" spans="3:18" s="67" customFormat="1" ht="18" customHeight="1" x14ac:dyDescent="0.3">
      <c r="C673" s="73"/>
      <c r="D673" s="73"/>
      <c r="E673" s="73"/>
      <c r="F673" s="73"/>
      <c r="G673" s="73"/>
      <c r="H673" s="73"/>
      <c r="I673" s="73"/>
      <c r="J673" s="73"/>
      <c r="K673" s="73"/>
      <c r="L673" s="73"/>
      <c r="M673" s="65"/>
      <c r="N673" s="65"/>
      <c r="O673" s="65"/>
      <c r="P673" s="65"/>
      <c r="Q673" s="65"/>
      <c r="R673" s="65"/>
    </row>
    <row r="674" spans="3:18" s="67" customFormat="1" ht="18" customHeight="1" x14ac:dyDescent="0.3">
      <c r="C674" s="73"/>
      <c r="D674" s="73"/>
      <c r="E674" s="73"/>
      <c r="F674" s="73"/>
      <c r="G674" s="73"/>
      <c r="H674" s="73"/>
      <c r="I674" s="73"/>
      <c r="J674" s="73"/>
      <c r="K674" s="73"/>
      <c r="L674" s="73"/>
      <c r="M674" s="65"/>
      <c r="N674" s="65"/>
      <c r="O674" s="65"/>
      <c r="P674" s="65"/>
      <c r="Q674" s="65"/>
      <c r="R674" s="65"/>
    </row>
    <row r="675" spans="3:18" s="67" customFormat="1" ht="18" customHeight="1" x14ac:dyDescent="0.3">
      <c r="C675" s="73"/>
      <c r="D675" s="73"/>
      <c r="E675" s="73"/>
      <c r="F675" s="73"/>
      <c r="G675" s="73"/>
      <c r="H675" s="73"/>
      <c r="I675" s="73"/>
      <c r="J675" s="73"/>
      <c r="K675" s="73"/>
      <c r="L675" s="73"/>
      <c r="M675" s="65"/>
      <c r="N675" s="65"/>
      <c r="O675" s="65"/>
      <c r="P675" s="65"/>
      <c r="Q675" s="65"/>
      <c r="R675" s="65"/>
    </row>
    <row r="676" spans="3:18" s="67" customFormat="1" ht="18" customHeight="1" x14ac:dyDescent="0.3">
      <c r="C676" s="73"/>
      <c r="D676" s="73"/>
      <c r="E676" s="73"/>
      <c r="F676" s="73"/>
      <c r="G676" s="73"/>
      <c r="H676" s="73"/>
      <c r="I676" s="73"/>
      <c r="J676" s="73"/>
      <c r="K676" s="73"/>
      <c r="L676" s="73"/>
      <c r="M676" s="65"/>
      <c r="N676" s="65"/>
      <c r="O676" s="65"/>
      <c r="P676" s="65"/>
      <c r="Q676" s="65"/>
      <c r="R676" s="65"/>
    </row>
    <row r="677" spans="3:18" s="67" customFormat="1" ht="18" customHeight="1" x14ac:dyDescent="0.3">
      <c r="C677" s="73"/>
      <c r="D677" s="73"/>
      <c r="E677" s="73"/>
      <c r="F677" s="73"/>
      <c r="G677" s="73"/>
      <c r="H677" s="73"/>
      <c r="I677" s="73"/>
      <c r="J677" s="73"/>
      <c r="K677" s="73"/>
      <c r="L677" s="73"/>
      <c r="M677" s="65"/>
      <c r="N677" s="65"/>
      <c r="O677" s="65"/>
      <c r="P677" s="65"/>
      <c r="Q677" s="65"/>
      <c r="R677" s="65"/>
    </row>
    <row r="678" spans="3:18" s="67" customFormat="1" ht="18" customHeight="1" x14ac:dyDescent="0.3">
      <c r="C678" s="73"/>
      <c r="D678" s="73"/>
      <c r="E678" s="73"/>
      <c r="F678" s="73"/>
      <c r="G678" s="73"/>
      <c r="H678" s="73"/>
      <c r="I678" s="73"/>
      <c r="J678" s="73"/>
      <c r="K678" s="73"/>
      <c r="L678" s="73"/>
      <c r="M678" s="65"/>
      <c r="N678" s="65"/>
      <c r="O678" s="65"/>
      <c r="P678" s="65"/>
      <c r="Q678" s="65"/>
      <c r="R678" s="65"/>
    </row>
    <row r="679" spans="3:18" s="67" customFormat="1" ht="18" customHeight="1" x14ac:dyDescent="0.3">
      <c r="C679" s="73"/>
      <c r="D679" s="73"/>
      <c r="E679" s="73"/>
      <c r="F679" s="73"/>
      <c r="G679" s="73"/>
      <c r="H679" s="73"/>
      <c r="I679" s="73"/>
      <c r="J679" s="73"/>
      <c r="K679" s="73"/>
      <c r="L679" s="73"/>
      <c r="M679" s="65"/>
      <c r="N679" s="65"/>
      <c r="O679" s="65"/>
      <c r="P679" s="65"/>
      <c r="Q679" s="65"/>
      <c r="R679" s="65"/>
    </row>
    <row r="680" spans="3:18" s="67" customFormat="1" ht="18" customHeight="1" x14ac:dyDescent="0.3">
      <c r="C680" s="73"/>
      <c r="D680" s="73"/>
      <c r="E680" s="73"/>
      <c r="F680" s="73"/>
      <c r="G680" s="73"/>
      <c r="H680" s="73"/>
      <c r="I680" s="73"/>
      <c r="J680" s="73"/>
      <c r="K680" s="73"/>
      <c r="L680" s="73"/>
      <c r="M680" s="65"/>
      <c r="N680" s="65"/>
      <c r="O680" s="65"/>
      <c r="P680" s="65"/>
      <c r="Q680" s="65"/>
      <c r="R680" s="65"/>
    </row>
    <row r="681" spans="3:18" s="67" customFormat="1" ht="18" customHeight="1" x14ac:dyDescent="0.3">
      <c r="C681" s="73"/>
      <c r="D681" s="73"/>
      <c r="E681" s="73"/>
      <c r="F681" s="73"/>
      <c r="G681" s="73"/>
      <c r="H681" s="73"/>
      <c r="I681" s="73"/>
      <c r="J681" s="73"/>
      <c r="K681" s="73"/>
      <c r="L681" s="73"/>
      <c r="M681" s="65"/>
      <c r="N681" s="65"/>
      <c r="O681" s="65"/>
      <c r="P681" s="65"/>
      <c r="Q681" s="65"/>
      <c r="R681" s="65"/>
    </row>
    <row r="682" spans="3:18" s="67" customFormat="1" ht="18" customHeight="1" x14ac:dyDescent="0.3">
      <c r="C682" s="73"/>
      <c r="D682" s="73"/>
      <c r="E682" s="73"/>
      <c r="F682" s="73"/>
      <c r="G682" s="73"/>
      <c r="H682" s="73"/>
      <c r="I682" s="73"/>
      <c r="J682" s="73"/>
      <c r="K682" s="73"/>
      <c r="L682" s="73"/>
      <c r="M682" s="65"/>
      <c r="N682" s="65"/>
      <c r="O682" s="65"/>
      <c r="P682" s="65"/>
      <c r="Q682" s="65"/>
      <c r="R682" s="65"/>
    </row>
    <row r="683" spans="3:18" s="67" customFormat="1" ht="18" customHeight="1" x14ac:dyDescent="0.3">
      <c r="C683" s="73"/>
      <c r="D683" s="73"/>
      <c r="E683" s="73"/>
      <c r="F683" s="73"/>
      <c r="G683" s="73"/>
      <c r="H683" s="73"/>
      <c r="I683" s="73"/>
      <c r="J683" s="73"/>
      <c r="K683" s="73"/>
      <c r="L683" s="73"/>
      <c r="M683" s="65"/>
      <c r="N683" s="65"/>
      <c r="O683" s="65"/>
      <c r="P683" s="65"/>
      <c r="Q683" s="65"/>
      <c r="R683" s="65"/>
    </row>
    <row r="684" spans="3:18" s="67" customFormat="1" ht="18" customHeight="1" x14ac:dyDescent="0.3">
      <c r="C684" s="73"/>
      <c r="D684" s="73"/>
      <c r="E684" s="73"/>
      <c r="F684" s="73"/>
      <c r="G684" s="73"/>
      <c r="H684" s="73"/>
      <c r="I684" s="73"/>
      <c r="J684" s="73"/>
      <c r="K684" s="73"/>
      <c r="L684" s="73"/>
      <c r="M684" s="65"/>
      <c r="N684" s="65"/>
      <c r="O684" s="65"/>
      <c r="P684" s="65"/>
      <c r="Q684" s="65"/>
      <c r="R684" s="65"/>
    </row>
    <row r="685" spans="3:18" s="67" customFormat="1" ht="18" customHeight="1" x14ac:dyDescent="0.3">
      <c r="C685" s="73"/>
      <c r="D685" s="73"/>
      <c r="E685" s="73"/>
      <c r="F685" s="73"/>
      <c r="G685" s="73"/>
      <c r="H685" s="73"/>
      <c r="I685" s="73"/>
      <c r="J685" s="73"/>
      <c r="K685" s="73"/>
      <c r="L685" s="73"/>
      <c r="M685" s="65"/>
      <c r="N685" s="65"/>
      <c r="O685" s="65"/>
      <c r="P685" s="65"/>
      <c r="Q685" s="65"/>
      <c r="R685" s="65"/>
    </row>
    <row r="686" spans="3:18" s="67" customFormat="1" ht="18" customHeight="1" x14ac:dyDescent="0.3">
      <c r="C686" s="73"/>
      <c r="D686" s="73"/>
      <c r="E686" s="73"/>
      <c r="F686" s="73"/>
      <c r="G686" s="73"/>
      <c r="H686" s="73"/>
      <c r="I686" s="73"/>
      <c r="J686" s="73"/>
      <c r="K686" s="73"/>
      <c r="L686" s="73"/>
      <c r="M686" s="65"/>
      <c r="N686" s="65"/>
      <c r="O686" s="65"/>
      <c r="P686" s="65"/>
      <c r="Q686" s="65"/>
      <c r="R686" s="65"/>
    </row>
    <row r="687" spans="3:18" s="67" customFormat="1" ht="18" customHeight="1" x14ac:dyDescent="0.3">
      <c r="C687" s="73"/>
      <c r="D687" s="73"/>
      <c r="E687" s="73"/>
      <c r="F687" s="73"/>
      <c r="G687" s="73"/>
      <c r="H687" s="73"/>
      <c r="I687" s="73"/>
      <c r="J687" s="73"/>
      <c r="K687" s="73"/>
      <c r="L687" s="73"/>
      <c r="M687" s="65"/>
      <c r="N687" s="65"/>
      <c r="O687" s="65"/>
      <c r="P687" s="65"/>
      <c r="Q687" s="65"/>
      <c r="R687" s="65"/>
    </row>
    <row r="688" spans="3:18" s="67" customFormat="1" ht="18" customHeight="1" x14ac:dyDescent="0.3">
      <c r="C688" s="73"/>
      <c r="D688" s="73"/>
      <c r="E688" s="73"/>
      <c r="F688" s="73"/>
      <c r="G688" s="73"/>
      <c r="H688" s="73"/>
      <c r="I688" s="73"/>
      <c r="J688" s="73"/>
      <c r="K688" s="73"/>
      <c r="L688" s="73"/>
      <c r="M688" s="65"/>
      <c r="N688" s="65"/>
      <c r="O688" s="65"/>
      <c r="P688" s="65"/>
      <c r="Q688" s="65"/>
      <c r="R688" s="65"/>
    </row>
    <row r="689" spans="3:18" s="67" customFormat="1" ht="18" customHeight="1" x14ac:dyDescent="0.3">
      <c r="C689" s="73"/>
      <c r="D689" s="73"/>
      <c r="E689" s="73"/>
      <c r="F689" s="73"/>
      <c r="G689" s="73"/>
      <c r="H689" s="73"/>
      <c r="I689" s="73"/>
      <c r="J689" s="73"/>
      <c r="K689" s="73"/>
      <c r="L689" s="73"/>
      <c r="M689" s="65"/>
      <c r="N689" s="65"/>
      <c r="O689" s="65"/>
      <c r="P689" s="65"/>
      <c r="Q689" s="65"/>
      <c r="R689" s="65"/>
    </row>
    <row r="690" spans="3:18" s="67" customFormat="1" ht="18" customHeight="1" x14ac:dyDescent="0.3">
      <c r="C690" s="73"/>
      <c r="D690" s="73"/>
      <c r="E690" s="73"/>
      <c r="F690" s="73"/>
      <c r="G690" s="73"/>
      <c r="H690" s="73"/>
      <c r="I690" s="73"/>
      <c r="J690" s="73"/>
      <c r="K690" s="73"/>
      <c r="L690" s="73"/>
      <c r="M690" s="65"/>
      <c r="N690" s="65"/>
      <c r="O690" s="65"/>
      <c r="P690" s="65"/>
      <c r="Q690" s="65"/>
      <c r="R690" s="65"/>
    </row>
    <row r="691" spans="3:18" s="67" customFormat="1" ht="18" customHeight="1" x14ac:dyDescent="0.3">
      <c r="C691" s="73"/>
      <c r="D691" s="73"/>
      <c r="E691" s="73"/>
      <c r="F691" s="73"/>
      <c r="G691" s="73"/>
      <c r="H691" s="73"/>
      <c r="I691" s="73"/>
      <c r="J691" s="73"/>
      <c r="K691" s="73"/>
      <c r="L691" s="73"/>
      <c r="M691" s="65"/>
      <c r="N691" s="65"/>
      <c r="O691" s="65"/>
      <c r="P691" s="65"/>
      <c r="Q691" s="65"/>
      <c r="R691" s="65"/>
    </row>
    <row r="692" spans="3:18" s="67" customFormat="1" ht="18" customHeight="1" x14ac:dyDescent="0.3">
      <c r="C692" s="73"/>
      <c r="D692" s="73"/>
      <c r="E692" s="73"/>
      <c r="F692" s="73"/>
      <c r="G692" s="73"/>
      <c r="H692" s="73"/>
      <c r="I692" s="73"/>
      <c r="J692" s="73"/>
      <c r="K692" s="73"/>
      <c r="L692" s="73"/>
      <c r="M692" s="65"/>
      <c r="N692" s="65"/>
      <c r="O692" s="65"/>
      <c r="P692" s="65"/>
      <c r="Q692" s="65"/>
      <c r="R692" s="65"/>
    </row>
    <row r="693" spans="3:18" s="67" customFormat="1" ht="18" customHeight="1" x14ac:dyDescent="0.3">
      <c r="C693" s="73"/>
      <c r="D693" s="73"/>
      <c r="E693" s="73"/>
      <c r="F693" s="73"/>
      <c r="G693" s="73"/>
      <c r="H693" s="73"/>
      <c r="I693" s="73"/>
      <c r="J693" s="73"/>
      <c r="K693" s="73"/>
      <c r="L693" s="73"/>
      <c r="M693" s="65"/>
      <c r="N693" s="65"/>
      <c r="O693" s="65"/>
      <c r="P693" s="65"/>
      <c r="Q693" s="65"/>
      <c r="R693" s="65"/>
    </row>
    <row r="694" spans="3:18" s="67" customFormat="1" ht="18" customHeight="1" x14ac:dyDescent="0.3">
      <c r="C694" s="73"/>
      <c r="D694" s="73"/>
      <c r="E694" s="73"/>
      <c r="F694" s="73"/>
      <c r="G694" s="73"/>
      <c r="H694" s="73"/>
      <c r="I694" s="73"/>
      <c r="J694" s="73"/>
      <c r="K694" s="73"/>
      <c r="L694" s="73"/>
      <c r="M694" s="65"/>
      <c r="N694" s="65"/>
      <c r="O694" s="65"/>
      <c r="P694" s="65"/>
      <c r="Q694" s="65"/>
      <c r="R694" s="65"/>
    </row>
    <row r="695" spans="3:18" s="67" customFormat="1" ht="18" customHeight="1" x14ac:dyDescent="0.3">
      <c r="C695" s="73"/>
      <c r="D695" s="73"/>
      <c r="E695" s="73"/>
      <c r="F695" s="73"/>
      <c r="G695" s="73"/>
      <c r="H695" s="73"/>
      <c r="I695" s="73"/>
      <c r="J695" s="73"/>
      <c r="K695" s="73"/>
      <c r="L695" s="73"/>
      <c r="M695" s="65"/>
      <c r="N695" s="65"/>
      <c r="O695" s="65"/>
      <c r="P695" s="65"/>
      <c r="Q695" s="65"/>
      <c r="R695" s="65"/>
    </row>
    <row r="696" spans="3:18" s="67" customFormat="1" ht="18" customHeight="1" x14ac:dyDescent="0.3">
      <c r="C696" s="73"/>
      <c r="D696" s="73"/>
      <c r="E696" s="73"/>
      <c r="F696" s="73"/>
      <c r="G696" s="73"/>
      <c r="H696" s="73"/>
      <c r="I696" s="73"/>
      <c r="J696" s="73"/>
      <c r="K696" s="73"/>
      <c r="L696" s="73"/>
      <c r="M696" s="65"/>
      <c r="N696" s="65"/>
      <c r="O696" s="65"/>
      <c r="P696" s="65"/>
      <c r="Q696" s="65"/>
      <c r="R696" s="65"/>
    </row>
    <row r="697" spans="3:18" s="67" customFormat="1" ht="18" customHeight="1" x14ac:dyDescent="0.3">
      <c r="C697" s="73"/>
      <c r="D697" s="73"/>
      <c r="E697" s="73"/>
      <c r="F697" s="73"/>
      <c r="G697" s="73"/>
      <c r="H697" s="73"/>
      <c r="I697" s="73"/>
      <c r="J697" s="73"/>
      <c r="K697" s="73"/>
      <c r="L697" s="73"/>
      <c r="M697" s="65"/>
      <c r="N697" s="65"/>
      <c r="O697" s="65"/>
      <c r="P697" s="65"/>
      <c r="Q697" s="65"/>
      <c r="R697" s="65"/>
    </row>
    <row r="698" spans="3:18" s="67" customFormat="1" ht="18" customHeight="1" x14ac:dyDescent="0.3">
      <c r="C698" s="73"/>
      <c r="D698" s="73"/>
      <c r="E698" s="73"/>
      <c r="F698" s="73"/>
      <c r="G698" s="73"/>
      <c r="H698" s="73"/>
      <c r="I698" s="73"/>
      <c r="J698" s="73"/>
      <c r="K698" s="73"/>
      <c r="L698" s="73"/>
      <c r="M698" s="65"/>
      <c r="N698" s="65"/>
      <c r="O698" s="65"/>
      <c r="P698" s="65"/>
      <c r="Q698" s="65"/>
      <c r="R698" s="65"/>
    </row>
    <row r="699" spans="3:18" s="67" customFormat="1" ht="18" customHeight="1" x14ac:dyDescent="0.3">
      <c r="C699" s="73"/>
      <c r="D699" s="73"/>
      <c r="E699" s="73"/>
      <c r="F699" s="73"/>
      <c r="G699" s="73"/>
      <c r="H699" s="73"/>
      <c r="I699" s="73"/>
      <c r="J699" s="73"/>
      <c r="K699" s="73"/>
      <c r="L699" s="73"/>
      <c r="M699" s="65"/>
      <c r="N699" s="65"/>
      <c r="O699" s="65"/>
      <c r="P699" s="65"/>
      <c r="Q699" s="65"/>
      <c r="R699" s="65"/>
    </row>
    <row r="700" spans="3:18" s="67" customFormat="1" ht="18" customHeight="1" x14ac:dyDescent="0.3">
      <c r="C700" s="73"/>
      <c r="D700" s="73"/>
      <c r="E700" s="73"/>
      <c r="F700" s="73"/>
      <c r="G700" s="73"/>
      <c r="H700" s="73"/>
      <c r="I700" s="73"/>
      <c r="J700" s="73"/>
      <c r="K700" s="73"/>
      <c r="L700" s="73"/>
      <c r="M700" s="65"/>
      <c r="N700" s="65"/>
      <c r="O700" s="65"/>
      <c r="P700" s="65"/>
      <c r="Q700" s="65"/>
      <c r="R700" s="65"/>
    </row>
    <row r="701" spans="3:18" s="67" customFormat="1" ht="18" customHeight="1" x14ac:dyDescent="0.3">
      <c r="C701" s="73"/>
      <c r="D701" s="73"/>
      <c r="E701" s="73"/>
      <c r="F701" s="73"/>
      <c r="G701" s="73"/>
      <c r="H701" s="73"/>
      <c r="I701" s="73"/>
      <c r="J701" s="73"/>
      <c r="K701" s="73"/>
      <c r="L701" s="73"/>
      <c r="M701" s="65"/>
      <c r="N701" s="65"/>
      <c r="O701" s="65"/>
      <c r="P701" s="65"/>
      <c r="Q701" s="65"/>
      <c r="R701" s="65"/>
    </row>
    <row r="702" spans="3:18" s="67" customFormat="1" ht="18" customHeight="1" x14ac:dyDescent="0.3">
      <c r="C702" s="73"/>
      <c r="D702" s="73"/>
      <c r="E702" s="73"/>
      <c r="F702" s="73"/>
      <c r="G702" s="73"/>
      <c r="H702" s="73"/>
      <c r="I702" s="73"/>
      <c r="J702" s="73"/>
      <c r="K702" s="73"/>
      <c r="L702" s="73"/>
      <c r="M702" s="65"/>
      <c r="N702" s="65"/>
      <c r="O702" s="65"/>
      <c r="P702" s="65"/>
      <c r="Q702" s="65"/>
      <c r="R702" s="65"/>
    </row>
    <row r="703" spans="3:18" s="67" customFormat="1" ht="18" customHeight="1" x14ac:dyDescent="0.3">
      <c r="C703" s="73"/>
      <c r="D703" s="73"/>
      <c r="E703" s="73"/>
      <c r="F703" s="73"/>
      <c r="G703" s="73"/>
      <c r="H703" s="73"/>
      <c r="I703" s="73"/>
      <c r="J703" s="73"/>
      <c r="K703" s="73"/>
      <c r="L703" s="73"/>
      <c r="M703" s="65"/>
      <c r="N703" s="65"/>
      <c r="O703" s="65"/>
      <c r="P703" s="65"/>
      <c r="Q703" s="65"/>
      <c r="R703" s="65"/>
    </row>
    <row r="704" spans="3:18" s="67" customFormat="1" ht="18" customHeight="1" x14ac:dyDescent="0.3">
      <c r="C704" s="73"/>
      <c r="D704" s="73"/>
      <c r="E704" s="73"/>
      <c r="F704" s="73"/>
      <c r="G704" s="73"/>
      <c r="H704" s="73"/>
      <c r="I704" s="73"/>
      <c r="J704" s="73"/>
      <c r="K704" s="73"/>
      <c r="L704" s="73"/>
      <c r="M704" s="65"/>
      <c r="N704" s="65"/>
      <c r="O704" s="65"/>
      <c r="P704" s="65"/>
      <c r="Q704" s="65"/>
      <c r="R704" s="65"/>
    </row>
    <row r="705" spans="3:18" s="67" customFormat="1" ht="18" customHeight="1" x14ac:dyDescent="0.3">
      <c r="C705" s="73"/>
      <c r="D705" s="73"/>
      <c r="E705" s="73"/>
      <c r="F705" s="73"/>
      <c r="G705" s="73"/>
      <c r="H705" s="73"/>
      <c r="I705" s="73"/>
      <c r="J705" s="73"/>
      <c r="K705" s="73"/>
      <c r="L705" s="73"/>
      <c r="M705" s="65"/>
      <c r="N705" s="65"/>
      <c r="O705" s="65"/>
      <c r="P705" s="65"/>
      <c r="Q705" s="65"/>
      <c r="R705" s="65"/>
    </row>
    <row r="706" spans="3:18" s="67" customFormat="1" ht="18" customHeight="1" x14ac:dyDescent="0.3">
      <c r="C706" s="73"/>
      <c r="D706" s="73"/>
      <c r="E706" s="73"/>
      <c r="F706" s="73"/>
      <c r="G706" s="73"/>
      <c r="H706" s="73"/>
      <c r="I706" s="73"/>
      <c r="J706" s="73"/>
      <c r="K706" s="73"/>
      <c r="L706" s="73"/>
      <c r="M706" s="65"/>
      <c r="N706" s="65"/>
      <c r="O706" s="65"/>
      <c r="P706" s="65"/>
      <c r="Q706" s="65"/>
      <c r="R706" s="65"/>
    </row>
    <row r="707" spans="3:18" s="67" customFormat="1" ht="18" customHeight="1" x14ac:dyDescent="0.3">
      <c r="C707" s="73"/>
      <c r="D707" s="73"/>
      <c r="E707" s="73"/>
      <c r="F707" s="73"/>
      <c r="G707" s="73"/>
      <c r="H707" s="73"/>
      <c r="I707" s="73"/>
      <c r="J707" s="73"/>
      <c r="K707" s="73"/>
      <c r="L707" s="73"/>
      <c r="M707" s="65"/>
      <c r="N707" s="65"/>
      <c r="O707" s="65"/>
      <c r="P707" s="65"/>
      <c r="Q707" s="65"/>
      <c r="R707" s="65"/>
    </row>
    <row r="708" spans="3:18" s="67" customFormat="1" ht="18" customHeight="1" x14ac:dyDescent="0.3">
      <c r="C708" s="73"/>
      <c r="D708" s="73"/>
      <c r="E708" s="73"/>
      <c r="F708" s="73"/>
      <c r="G708" s="73"/>
      <c r="H708" s="73"/>
      <c r="I708" s="73"/>
      <c r="J708" s="73"/>
      <c r="K708" s="73"/>
      <c r="L708" s="73"/>
      <c r="M708" s="65"/>
      <c r="N708" s="65"/>
      <c r="O708" s="65"/>
      <c r="P708" s="65"/>
      <c r="Q708" s="65"/>
      <c r="R708" s="65"/>
    </row>
    <row r="709" spans="3:18" s="67" customFormat="1" ht="18" customHeight="1" x14ac:dyDescent="0.3">
      <c r="C709" s="73"/>
      <c r="D709" s="73"/>
      <c r="E709" s="73"/>
      <c r="F709" s="73"/>
      <c r="G709" s="73"/>
      <c r="H709" s="73"/>
      <c r="I709" s="73"/>
      <c r="J709" s="73"/>
      <c r="K709" s="73"/>
      <c r="L709" s="73"/>
      <c r="M709" s="65"/>
      <c r="N709" s="65"/>
      <c r="O709" s="65"/>
      <c r="P709" s="65"/>
      <c r="Q709" s="65"/>
      <c r="R709" s="65"/>
    </row>
    <row r="710" spans="3:18" s="67" customFormat="1" ht="18" customHeight="1" x14ac:dyDescent="0.3">
      <c r="C710" s="73"/>
      <c r="D710" s="73"/>
      <c r="E710" s="73"/>
      <c r="F710" s="73"/>
      <c r="G710" s="73"/>
      <c r="H710" s="73"/>
      <c r="I710" s="73"/>
      <c r="J710" s="73"/>
      <c r="K710" s="73"/>
      <c r="L710" s="73"/>
      <c r="M710" s="65"/>
      <c r="N710" s="65"/>
      <c r="O710" s="65"/>
      <c r="P710" s="65"/>
      <c r="Q710" s="65"/>
      <c r="R710" s="65"/>
    </row>
    <row r="711" spans="3:18" s="67" customFormat="1" ht="18" customHeight="1" x14ac:dyDescent="0.3">
      <c r="C711" s="73"/>
      <c r="D711" s="73"/>
      <c r="E711" s="73"/>
      <c r="F711" s="73"/>
      <c r="G711" s="73"/>
      <c r="H711" s="73"/>
      <c r="I711" s="73"/>
      <c r="J711" s="73"/>
      <c r="K711" s="73"/>
      <c r="L711" s="73"/>
      <c r="M711" s="65"/>
      <c r="N711" s="65"/>
      <c r="O711" s="65"/>
      <c r="P711" s="65"/>
      <c r="Q711" s="65"/>
      <c r="R711" s="65"/>
    </row>
    <row r="712" spans="3:18" s="67" customFormat="1" ht="18" customHeight="1" x14ac:dyDescent="0.3">
      <c r="C712" s="73"/>
      <c r="D712" s="73"/>
      <c r="E712" s="73"/>
      <c r="F712" s="73"/>
      <c r="G712" s="73"/>
      <c r="H712" s="73"/>
      <c r="I712" s="73"/>
      <c r="J712" s="73"/>
      <c r="K712" s="73"/>
      <c r="L712" s="73"/>
      <c r="M712" s="65"/>
      <c r="N712" s="65"/>
      <c r="O712" s="65"/>
      <c r="P712" s="65"/>
      <c r="Q712" s="65"/>
      <c r="R712" s="65"/>
    </row>
    <row r="713" spans="3:18" s="67" customFormat="1" ht="18" customHeight="1" x14ac:dyDescent="0.3">
      <c r="C713" s="73"/>
      <c r="D713" s="73"/>
      <c r="E713" s="73"/>
      <c r="F713" s="73"/>
      <c r="G713" s="73"/>
      <c r="H713" s="73"/>
      <c r="I713" s="73"/>
      <c r="J713" s="73"/>
      <c r="K713" s="73"/>
      <c r="L713" s="73"/>
      <c r="M713" s="65"/>
      <c r="N713" s="65"/>
      <c r="O713" s="65"/>
      <c r="P713" s="65"/>
      <c r="Q713" s="65"/>
      <c r="R713" s="65"/>
    </row>
    <row r="714" spans="3:18" s="67" customFormat="1" ht="18" customHeight="1" x14ac:dyDescent="0.3">
      <c r="C714" s="73"/>
      <c r="D714" s="73"/>
      <c r="E714" s="73"/>
      <c r="F714" s="73"/>
      <c r="G714" s="73"/>
      <c r="H714" s="73"/>
      <c r="I714" s="73"/>
      <c r="J714" s="73"/>
      <c r="K714" s="73"/>
      <c r="L714" s="73"/>
      <c r="M714" s="65"/>
      <c r="N714" s="65"/>
      <c r="O714" s="65"/>
      <c r="P714" s="65"/>
      <c r="Q714" s="65"/>
      <c r="R714" s="65"/>
    </row>
    <row r="715" spans="3:18" s="67" customFormat="1" ht="18" customHeight="1" x14ac:dyDescent="0.3">
      <c r="C715" s="73"/>
      <c r="D715" s="73"/>
      <c r="E715" s="73"/>
      <c r="F715" s="73"/>
      <c r="G715" s="73"/>
      <c r="H715" s="73"/>
      <c r="I715" s="73"/>
      <c r="J715" s="73"/>
      <c r="K715" s="73"/>
      <c r="L715" s="73"/>
      <c r="M715" s="65"/>
      <c r="N715" s="65"/>
      <c r="O715" s="65"/>
      <c r="P715" s="65"/>
      <c r="Q715" s="65"/>
      <c r="R715" s="65"/>
    </row>
    <row r="716" spans="3:18" s="67" customFormat="1" ht="18" customHeight="1" x14ac:dyDescent="0.3">
      <c r="C716" s="73"/>
      <c r="D716" s="73"/>
      <c r="E716" s="73"/>
      <c r="F716" s="73"/>
      <c r="G716" s="73"/>
      <c r="H716" s="73"/>
      <c r="I716" s="73"/>
      <c r="J716" s="73"/>
      <c r="K716" s="73"/>
      <c r="L716" s="73"/>
      <c r="M716" s="65"/>
      <c r="N716" s="65"/>
      <c r="O716" s="65"/>
      <c r="P716" s="65"/>
      <c r="Q716" s="65"/>
      <c r="R716" s="65"/>
    </row>
    <row r="717" spans="3:18" s="67" customFormat="1" ht="18" customHeight="1" x14ac:dyDescent="0.3">
      <c r="C717" s="73"/>
      <c r="D717" s="73"/>
      <c r="E717" s="73"/>
      <c r="F717" s="73"/>
      <c r="G717" s="73"/>
      <c r="H717" s="73"/>
      <c r="I717" s="73"/>
      <c r="J717" s="73"/>
      <c r="K717" s="73"/>
      <c r="L717" s="73"/>
      <c r="M717" s="65"/>
      <c r="N717" s="65"/>
      <c r="O717" s="65"/>
      <c r="P717" s="65"/>
      <c r="Q717" s="65"/>
      <c r="R717" s="65"/>
    </row>
    <row r="718" spans="3:18" s="67" customFormat="1" ht="18" customHeight="1" x14ac:dyDescent="0.3">
      <c r="C718" s="73"/>
      <c r="D718" s="73"/>
      <c r="E718" s="73"/>
      <c r="F718" s="73"/>
      <c r="G718" s="73"/>
      <c r="H718" s="73"/>
      <c r="I718" s="73"/>
      <c r="J718" s="73"/>
      <c r="K718" s="73"/>
      <c r="L718" s="73"/>
      <c r="M718" s="65"/>
      <c r="N718" s="65"/>
      <c r="O718" s="65"/>
      <c r="P718" s="65"/>
      <c r="Q718" s="65"/>
      <c r="R718" s="65"/>
    </row>
    <row r="719" spans="3:18" s="67" customFormat="1" ht="18" customHeight="1" x14ac:dyDescent="0.3">
      <c r="C719" s="73"/>
      <c r="D719" s="73"/>
      <c r="E719" s="73"/>
      <c r="F719" s="73"/>
      <c r="G719" s="73"/>
      <c r="H719" s="73"/>
      <c r="I719" s="73"/>
      <c r="J719" s="73"/>
      <c r="K719" s="73"/>
      <c r="L719" s="73"/>
      <c r="M719" s="65"/>
      <c r="N719" s="65"/>
      <c r="O719" s="65"/>
      <c r="P719" s="65"/>
      <c r="Q719" s="65"/>
      <c r="R719" s="65"/>
    </row>
    <row r="720" spans="3:18" s="67" customFormat="1" ht="18" customHeight="1" x14ac:dyDescent="0.3">
      <c r="C720" s="73"/>
      <c r="D720" s="73"/>
      <c r="E720" s="73"/>
      <c r="F720" s="73"/>
      <c r="G720" s="73"/>
      <c r="H720" s="73"/>
      <c r="I720" s="73"/>
      <c r="J720" s="73"/>
      <c r="K720" s="73"/>
      <c r="L720" s="73"/>
      <c r="M720" s="65"/>
      <c r="N720" s="65"/>
      <c r="O720" s="65"/>
      <c r="P720" s="65"/>
      <c r="Q720" s="65"/>
      <c r="R720" s="65"/>
    </row>
    <row r="721" spans="3:18" s="67" customFormat="1" ht="18" customHeight="1" x14ac:dyDescent="0.3">
      <c r="C721" s="73"/>
      <c r="D721" s="73"/>
      <c r="E721" s="73"/>
      <c r="F721" s="73"/>
      <c r="G721" s="73"/>
      <c r="H721" s="73"/>
      <c r="I721" s="73"/>
      <c r="J721" s="73"/>
      <c r="K721" s="73"/>
      <c r="L721" s="73"/>
      <c r="M721" s="65"/>
      <c r="N721" s="65"/>
      <c r="O721" s="65"/>
      <c r="P721" s="65"/>
      <c r="Q721" s="65"/>
      <c r="R721" s="65"/>
    </row>
    <row r="722" spans="3:18" s="67" customFormat="1" ht="18" customHeight="1" x14ac:dyDescent="0.3">
      <c r="C722" s="73"/>
      <c r="D722" s="73"/>
      <c r="E722" s="73"/>
      <c r="F722" s="73"/>
      <c r="G722" s="73"/>
      <c r="H722" s="73"/>
      <c r="I722" s="73"/>
      <c r="J722" s="73"/>
      <c r="K722" s="73"/>
      <c r="L722" s="73"/>
      <c r="M722" s="65"/>
      <c r="N722" s="65"/>
      <c r="O722" s="65"/>
      <c r="P722" s="65"/>
      <c r="Q722" s="65"/>
      <c r="R722" s="65"/>
    </row>
    <row r="723" spans="3:18" s="67" customFormat="1" ht="18" customHeight="1" x14ac:dyDescent="0.3">
      <c r="C723" s="73"/>
      <c r="D723" s="73"/>
      <c r="E723" s="73"/>
      <c r="F723" s="73"/>
      <c r="G723" s="73"/>
      <c r="H723" s="73"/>
      <c r="I723" s="73"/>
      <c r="J723" s="73"/>
      <c r="K723" s="73"/>
      <c r="L723" s="73"/>
      <c r="M723" s="65"/>
      <c r="N723" s="65"/>
      <c r="O723" s="65"/>
      <c r="P723" s="65"/>
      <c r="Q723" s="65"/>
      <c r="R723" s="65"/>
    </row>
    <row r="724" spans="3:18" s="67" customFormat="1" ht="18" customHeight="1" x14ac:dyDescent="0.3">
      <c r="C724" s="73"/>
      <c r="D724" s="73"/>
      <c r="E724" s="73"/>
      <c r="F724" s="73"/>
      <c r="G724" s="73"/>
      <c r="H724" s="73"/>
      <c r="I724" s="73"/>
      <c r="J724" s="73"/>
      <c r="K724" s="73"/>
      <c r="L724" s="73"/>
      <c r="M724" s="65"/>
      <c r="N724" s="65"/>
      <c r="O724" s="65"/>
      <c r="P724" s="65"/>
      <c r="Q724" s="65"/>
      <c r="R724" s="65"/>
    </row>
    <row r="725" spans="3:18" s="67" customFormat="1" ht="18" customHeight="1" x14ac:dyDescent="0.3">
      <c r="C725" s="73"/>
      <c r="D725" s="73"/>
      <c r="E725" s="73"/>
      <c r="F725" s="73"/>
      <c r="G725" s="73"/>
      <c r="H725" s="73"/>
      <c r="I725" s="73"/>
      <c r="J725" s="73"/>
      <c r="K725" s="73"/>
      <c r="L725" s="73"/>
      <c r="M725" s="65"/>
      <c r="N725" s="65"/>
      <c r="O725" s="65"/>
      <c r="P725" s="65"/>
      <c r="Q725" s="65"/>
      <c r="R725" s="65"/>
    </row>
    <row r="726" spans="3:18" s="67" customFormat="1" ht="18" customHeight="1" x14ac:dyDescent="0.3">
      <c r="C726" s="73"/>
      <c r="D726" s="73"/>
      <c r="E726" s="73"/>
      <c r="F726" s="73"/>
      <c r="G726" s="73"/>
      <c r="H726" s="73"/>
      <c r="I726" s="73"/>
      <c r="J726" s="73"/>
      <c r="K726" s="73"/>
      <c r="L726" s="73"/>
      <c r="M726" s="65"/>
      <c r="N726" s="65"/>
      <c r="O726" s="65"/>
      <c r="P726" s="65"/>
      <c r="Q726" s="65"/>
      <c r="R726" s="65"/>
    </row>
    <row r="727" spans="3:18" s="67" customFormat="1" ht="18" customHeight="1" x14ac:dyDescent="0.3">
      <c r="C727" s="73"/>
      <c r="D727" s="73"/>
      <c r="E727" s="73"/>
      <c r="F727" s="73"/>
      <c r="G727" s="73"/>
      <c r="H727" s="73"/>
      <c r="I727" s="73"/>
      <c r="J727" s="73"/>
      <c r="K727" s="73"/>
      <c r="L727" s="73"/>
      <c r="M727" s="65"/>
      <c r="N727" s="65"/>
      <c r="O727" s="65"/>
      <c r="P727" s="65"/>
      <c r="Q727" s="65"/>
      <c r="R727" s="65"/>
    </row>
    <row r="728" spans="3:18" s="67" customFormat="1" ht="18" customHeight="1" x14ac:dyDescent="0.3">
      <c r="C728" s="73"/>
      <c r="D728" s="73"/>
      <c r="E728" s="73"/>
      <c r="F728" s="73"/>
      <c r="G728" s="73"/>
      <c r="H728" s="73"/>
      <c r="I728" s="73"/>
      <c r="J728" s="73"/>
      <c r="K728" s="73"/>
      <c r="L728" s="73"/>
      <c r="M728" s="65"/>
      <c r="N728" s="65"/>
      <c r="O728" s="65"/>
      <c r="P728" s="65"/>
      <c r="Q728" s="65"/>
      <c r="R728" s="65"/>
    </row>
    <row r="729" spans="3:18" s="67" customFormat="1" ht="18" customHeight="1" x14ac:dyDescent="0.3">
      <c r="C729" s="73"/>
      <c r="D729" s="73"/>
      <c r="E729" s="73"/>
      <c r="F729" s="73"/>
      <c r="G729" s="73"/>
      <c r="H729" s="73"/>
      <c r="I729" s="73"/>
      <c r="J729" s="73"/>
      <c r="K729" s="73"/>
      <c r="L729" s="73"/>
      <c r="M729" s="65"/>
      <c r="N729" s="65"/>
      <c r="O729" s="65"/>
      <c r="P729" s="65"/>
      <c r="Q729" s="65"/>
      <c r="R729" s="65"/>
    </row>
    <row r="730" spans="3:18" s="67" customFormat="1" ht="18" customHeight="1" x14ac:dyDescent="0.3">
      <c r="C730" s="73"/>
      <c r="D730" s="73"/>
      <c r="E730" s="73"/>
      <c r="F730" s="73"/>
      <c r="G730" s="73"/>
      <c r="H730" s="73"/>
      <c r="I730" s="73"/>
      <c r="J730" s="73"/>
      <c r="K730" s="73"/>
      <c r="L730" s="73"/>
      <c r="M730" s="65"/>
      <c r="N730" s="65"/>
      <c r="O730" s="65"/>
      <c r="P730" s="65"/>
      <c r="Q730" s="65"/>
      <c r="R730" s="65"/>
    </row>
    <row r="731" spans="3:18" s="67" customFormat="1" ht="18" customHeight="1" x14ac:dyDescent="0.3">
      <c r="C731" s="73"/>
      <c r="D731" s="73"/>
      <c r="E731" s="73"/>
      <c r="F731" s="73"/>
      <c r="G731" s="73"/>
      <c r="H731" s="73"/>
      <c r="I731" s="73"/>
      <c r="J731" s="73"/>
      <c r="K731" s="73"/>
      <c r="L731" s="73"/>
      <c r="M731" s="65"/>
      <c r="N731" s="65"/>
      <c r="O731" s="65"/>
      <c r="P731" s="65"/>
      <c r="Q731" s="65"/>
      <c r="R731" s="65"/>
    </row>
    <row r="732" spans="3:18" s="67" customFormat="1" ht="18" customHeight="1" x14ac:dyDescent="0.3">
      <c r="C732" s="73"/>
      <c r="D732" s="73"/>
      <c r="E732" s="73"/>
      <c r="F732" s="73"/>
      <c r="G732" s="73"/>
      <c r="H732" s="73"/>
      <c r="I732" s="73"/>
      <c r="J732" s="73"/>
      <c r="K732" s="73"/>
      <c r="L732" s="73"/>
      <c r="M732" s="65"/>
      <c r="N732" s="65"/>
      <c r="O732" s="65"/>
      <c r="P732" s="65"/>
      <c r="Q732" s="65"/>
      <c r="R732" s="65"/>
    </row>
    <row r="733" spans="3:18" s="67" customFormat="1" ht="18" customHeight="1" x14ac:dyDescent="0.3">
      <c r="C733" s="73"/>
      <c r="D733" s="73"/>
      <c r="E733" s="73"/>
      <c r="F733" s="73"/>
      <c r="G733" s="73"/>
      <c r="H733" s="73"/>
      <c r="I733" s="73"/>
      <c r="J733" s="73"/>
      <c r="K733" s="73"/>
      <c r="L733" s="73"/>
      <c r="M733" s="65"/>
      <c r="N733" s="65"/>
      <c r="O733" s="65"/>
      <c r="P733" s="65"/>
      <c r="Q733" s="65"/>
      <c r="R733" s="65"/>
    </row>
    <row r="734" spans="3:18" s="67" customFormat="1" ht="18" customHeight="1" x14ac:dyDescent="0.3">
      <c r="C734" s="73"/>
      <c r="D734" s="73"/>
      <c r="E734" s="73"/>
      <c r="F734" s="73"/>
      <c r="G734" s="73"/>
      <c r="H734" s="73"/>
      <c r="I734" s="73"/>
      <c r="J734" s="73"/>
      <c r="K734" s="73"/>
      <c r="L734" s="73"/>
      <c r="M734" s="65"/>
      <c r="N734" s="65"/>
      <c r="O734" s="65"/>
      <c r="P734" s="65"/>
      <c r="Q734" s="65"/>
      <c r="R734" s="65"/>
    </row>
    <row r="735" spans="3:18" s="67" customFormat="1" ht="18" customHeight="1" x14ac:dyDescent="0.3">
      <c r="C735" s="73"/>
      <c r="D735" s="73"/>
      <c r="E735" s="73"/>
      <c r="F735" s="73"/>
      <c r="G735" s="73"/>
      <c r="H735" s="73"/>
      <c r="I735" s="73"/>
      <c r="J735" s="73"/>
      <c r="K735" s="73"/>
      <c r="L735" s="73"/>
      <c r="M735" s="65"/>
      <c r="N735" s="65"/>
      <c r="O735" s="65"/>
      <c r="P735" s="65"/>
      <c r="Q735" s="65"/>
      <c r="R735" s="65"/>
    </row>
  </sheetData>
  <mergeCells count="5">
    <mergeCell ref="D4:R4"/>
    <mergeCell ref="C3:AK3"/>
    <mergeCell ref="AL4:AN4"/>
    <mergeCell ref="S4:AA4"/>
    <mergeCell ref="AB4:AK4"/>
  </mergeCells>
  <conditionalFormatting sqref="W6:W80">
    <cfRule type="cellIs" dxfId="32" priority="20" operator="lessThan">
      <formula>NOW()+60</formula>
    </cfRule>
  </conditionalFormatting>
  <conditionalFormatting sqref="W6:W80">
    <cfRule type="cellIs" dxfId="31" priority="19" operator="lessThan">
      <formula>NOW()</formula>
    </cfRule>
  </conditionalFormatting>
  <conditionalFormatting sqref="AA6:AA80">
    <cfRule type="cellIs" dxfId="30" priority="18" operator="lessThan">
      <formula>NOW()+60</formula>
    </cfRule>
  </conditionalFormatting>
  <conditionalFormatting sqref="AA6:AA80">
    <cfRule type="cellIs" dxfId="29" priority="17" stopIfTrue="1" operator="lessThan">
      <formula>NOW()</formula>
    </cfRule>
  </conditionalFormatting>
  <conditionalFormatting sqref="AC6:AC80">
    <cfRule type="cellIs" dxfId="28" priority="16" operator="lessThan">
      <formula>NOW()+60</formula>
    </cfRule>
  </conditionalFormatting>
  <conditionalFormatting sqref="AC6:AC80">
    <cfRule type="cellIs" dxfId="27" priority="15" operator="lessThan">
      <formula>NOW()</formula>
    </cfRule>
  </conditionalFormatting>
  <conditionalFormatting sqref="AE6:AE80">
    <cfRule type="cellIs" dxfId="26" priority="14" operator="lessThan">
      <formula>NOW()+60</formula>
    </cfRule>
  </conditionalFormatting>
  <conditionalFormatting sqref="AE6:AE80">
    <cfRule type="cellIs" dxfId="25" priority="13" operator="lessThan">
      <formula>NOW()</formula>
    </cfRule>
  </conditionalFormatting>
  <conditionalFormatting sqref="AI6:AI80">
    <cfRule type="cellIs" dxfId="24" priority="12" operator="lessThan">
      <formula>NOW()+60</formula>
    </cfRule>
  </conditionalFormatting>
  <conditionalFormatting sqref="AI6:AI80">
    <cfRule type="cellIs" dxfId="23" priority="11" operator="lessThan">
      <formula>NOW()</formula>
    </cfRule>
  </conditionalFormatting>
  <conditionalFormatting sqref="N6:N80">
    <cfRule type="cellIs" dxfId="22" priority="7" operator="lessThan">
      <formula>NOW()</formula>
    </cfRule>
    <cfRule type="cellIs" dxfId="21" priority="10" operator="lessThan">
      <formula>NOW()+60</formula>
    </cfRule>
  </conditionalFormatting>
  <conditionalFormatting sqref="R6:R80">
    <cfRule type="cellIs" dxfId="20" priority="6" operator="lessThan">
      <formula>NOW()</formula>
    </cfRule>
    <cfRule type="cellIs" dxfId="19" priority="9" operator="lessThan">
      <formula>NOW()+60</formula>
    </cfRule>
  </conditionalFormatting>
  <conditionalFormatting sqref="P1:P5 P7:P1048576">
    <cfRule type="cellIs" dxfId="18" priority="3" operator="lessThan">
      <formula>NOW()</formula>
    </cfRule>
    <cfRule type="cellIs" dxfId="17" priority="4" operator="lessThan">
      <formula>NOW()+60</formula>
    </cfRule>
  </conditionalFormatting>
  <conditionalFormatting sqref="P6">
    <cfRule type="cellIs" dxfId="16" priority="1" operator="lessThan">
      <formula>NOW()</formula>
    </cfRule>
    <cfRule type="cellIs" dxfId="15" priority="2" operator="lessThan">
      <formula>NOW()+60</formula>
    </cfRule>
  </conditionalFormatting>
  <printOptions horizontalCentered="1"/>
  <pageMargins left="0.25" right="0.25" top="0.75" bottom="0.75" header="0.3" footer="0.3"/>
  <pageSetup scale="92" fitToHeight="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autoPageBreaks="0" fitToPage="1"/>
  </sheetPr>
  <dimension ref="A1:XEZ41"/>
  <sheetViews>
    <sheetView showGridLines="0" topLeftCell="A10" zoomScaleNormal="100" zoomScaleSheetLayoutView="130" workbookViewId="0">
      <selection activeCell="A30" sqref="A30:XFD30"/>
    </sheetView>
  </sheetViews>
  <sheetFormatPr defaultRowHeight="18" customHeight="1" x14ac:dyDescent="0.3"/>
  <cols>
    <col min="1" max="1" width="6.42578125" style="48" customWidth="1"/>
    <col min="2" max="2" width="3.5703125" customWidth="1"/>
    <col min="3" max="3" width="61.42578125" style="1" customWidth="1"/>
    <col min="4" max="4" width="16" style="15" customWidth="1"/>
    <col min="5" max="5" width="12.140625" style="116" customWidth="1"/>
    <col min="6" max="6" width="14" style="116" customWidth="1"/>
    <col min="7" max="7" width="14" customWidth="1"/>
    <col min="8" max="8" width="17.42578125" style="155" customWidth="1"/>
    <col min="9" max="9" width="142.42578125" customWidth="1"/>
  </cols>
  <sheetData>
    <row r="1" spans="1:16380" ht="25.5" customHeight="1" x14ac:dyDescent="0.3">
      <c r="B1" s="52" t="s">
        <v>182</v>
      </c>
      <c r="C1" s="4"/>
      <c r="D1" s="4"/>
      <c r="E1" s="115"/>
      <c r="F1" s="115"/>
      <c r="G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row>
    <row r="2" spans="1:16380" ht="17.25" x14ac:dyDescent="0.3">
      <c r="C2" s="183" t="s">
        <v>187</v>
      </c>
      <c r="D2" s="183"/>
    </row>
    <row r="3" spans="1:16380" ht="14.25" x14ac:dyDescent="0.3">
      <c r="C3" s="1" t="s">
        <v>10</v>
      </c>
    </row>
    <row r="4" spans="1:16380" ht="36.75" customHeight="1" thickBot="1" x14ac:dyDescent="0.35">
      <c r="C4" s="11" t="s">
        <v>1</v>
      </c>
      <c r="D4" s="16"/>
      <c r="E4" s="120" t="s">
        <v>271</v>
      </c>
    </row>
    <row r="5" spans="1:16380" ht="18" customHeight="1" thickTop="1" x14ac:dyDescent="0.3">
      <c r="A5" s="49"/>
      <c r="E5" s="116" t="s">
        <v>47</v>
      </c>
      <c r="I5" s="165" t="s">
        <v>307</v>
      </c>
    </row>
    <row r="6" spans="1:16380" ht="18" customHeight="1" x14ac:dyDescent="0.2">
      <c r="A6" s="50"/>
      <c r="C6" s="2" t="s">
        <v>96</v>
      </c>
      <c r="D6" s="18" t="s">
        <v>16</v>
      </c>
      <c r="E6" s="117" t="s">
        <v>225</v>
      </c>
      <c r="F6" s="116" t="s">
        <v>81</v>
      </c>
      <c r="G6" t="s">
        <v>82</v>
      </c>
      <c r="H6" s="155" t="s">
        <v>49</v>
      </c>
      <c r="I6" s="3" t="s">
        <v>0</v>
      </c>
    </row>
    <row r="7" spans="1:16380" ht="18" customHeight="1" x14ac:dyDescent="0.3">
      <c r="A7" s="50" t="s">
        <v>45</v>
      </c>
      <c r="C7" s="6" t="s">
        <v>233</v>
      </c>
      <c r="D7" s="9"/>
      <c r="E7" s="7" t="s">
        <v>40</v>
      </c>
      <c r="F7" s="147"/>
      <c r="G7" s="147"/>
      <c r="H7" s="156" t="s">
        <v>234</v>
      </c>
      <c r="I7" s="8"/>
    </row>
    <row r="8" spans="1:16380" ht="18" customHeight="1" x14ac:dyDescent="0.3">
      <c r="A8" s="51"/>
      <c r="C8" s="13" t="s">
        <v>235</v>
      </c>
      <c r="D8" s="26"/>
      <c r="E8" s="118" t="s">
        <v>40</v>
      </c>
      <c r="F8" s="118"/>
      <c r="G8" s="150"/>
      <c r="H8" s="157" t="s">
        <v>236</v>
      </c>
      <c r="I8" s="25" t="s">
        <v>237</v>
      </c>
    </row>
    <row r="9" spans="1:16380" ht="18" customHeight="1" x14ac:dyDescent="0.3">
      <c r="C9" s="6" t="s">
        <v>239</v>
      </c>
      <c r="D9" s="9" t="s">
        <v>9</v>
      </c>
      <c r="E9" s="7" t="s">
        <v>40</v>
      </c>
      <c r="F9" s="7"/>
      <c r="G9" s="150"/>
      <c r="H9" s="156" t="s">
        <v>238</v>
      </c>
      <c r="I9" s="8"/>
    </row>
    <row r="10" spans="1:16380" ht="26.25" customHeight="1" x14ac:dyDescent="0.3">
      <c r="C10" s="6" t="s">
        <v>19</v>
      </c>
      <c r="D10" s="9">
        <v>365</v>
      </c>
      <c r="E10" s="7" t="s">
        <v>40</v>
      </c>
      <c r="F10" s="7"/>
      <c r="G10" s="118"/>
      <c r="H10" s="166" t="s">
        <v>308</v>
      </c>
      <c r="I10" s="114" t="s">
        <v>309</v>
      </c>
    </row>
    <row r="11" spans="1:16380" ht="18" customHeight="1" x14ac:dyDescent="0.3">
      <c r="C11" s="6" t="s">
        <v>35</v>
      </c>
      <c r="D11" s="9"/>
      <c r="E11" s="7" t="s">
        <v>40</v>
      </c>
      <c r="F11" s="7"/>
      <c r="G11" s="7"/>
      <c r="H11" s="156" t="s">
        <v>231</v>
      </c>
      <c r="I11" s="8" t="s">
        <v>232</v>
      </c>
    </row>
    <row r="12" spans="1:16380" ht="18" customHeight="1" x14ac:dyDescent="0.3">
      <c r="C12" s="12" t="s">
        <v>298</v>
      </c>
      <c r="D12" s="143"/>
      <c r="E12" s="143" t="s">
        <v>40</v>
      </c>
      <c r="F12" s="143"/>
      <c r="G12" s="145">
        <v>6.22</v>
      </c>
      <c r="H12" s="161"/>
      <c r="I12" s="144" t="s">
        <v>299</v>
      </c>
    </row>
    <row r="13" spans="1:16380" ht="18" customHeight="1" x14ac:dyDescent="0.3">
      <c r="C13" s="6" t="s">
        <v>230</v>
      </c>
      <c r="D13" s="9"/>
      <c r="E13" s="7" t="s">
        <v>40</v>
      </c>
      <c r="F13" s="7"/>
      <c r="G13" s="150"/>
      <c r="H13" s="156" t="s">
        <v>240</v>
      </c>
      <c r="I13" s="8" t="s">
        <v>310</v>
      </c>
    </row>
    <row r="14" spans="1:16380" ht="18" customHeight="1" x14ac:dyDescent="0.3">
      <c r="C14" s="6" t="s">
        <v>241</v>
      </c>
      <c r="D14" s="9">
        <v>90</v>
      </c>
      <c r="E14" s="7" t="s">
        <v>40</v>
      </c>
      <c r="F14" s="7"/>
      <c r="G14" s="118"/>
      <c r="H14" s="156" t="s">
        <v>242</v>
      </c>
      <c r="I14" s="8" t="s">
        <v>243</v>
      </c>
    </row>
    <row r="15" spans="1:16380" ht="18" customHeight="1" x14ac:dyDescent="0.3">
      <c r="C15" s="6" t="s">
        <v>226</v>
      </c>
      <c r="D15" s="9">
        <v>365</v>
      </c>
      <c r="E15" s="7" t="s">
        <v>40</v>
      </c>
      <c r="F15" s="145" t="s">
        <v>300</v>
      </c>
      <c r="G15" s="14"/>
      <c r="H15" s="156" t="s">
        <v>227</v>
      </c>
      <c r="I15" s="8" t="s">
        <v>301</v>
      </c>
    </row>
    <row r="16" spans="1:16380" ht="18" customHeight="1" x14ac:dyDescent="0.3">
      <c r="C16" s="10" t="s">
        <v>25</v>
      </c>
      <c r="D16" s="9">
        <v>365</v>
      </c>
      <c r="E16" s="7" t="s">
        <v>43</v>
      </c>
      <c r="F16" s="147" t="s">
        <v>51</v>
      </c>
      <c r="G16" s="153" t="s">
        <v>261</v>
      </c>
      <c r="H16" s="156"/>
      <c r="I16" s="8" t="s">
        <v>264</v>
      </c>
    </row>
    <row r="17" spans="3:9" ht="18" customHeight="1" x14ac:dyDescent="0.3">
      <c r="C17" s="6" t="s">
        <v>229</v>
      </c>
      <c r="D17" s="28"/>
      <c r="E17" s="7" t="s">
        <v>43</v>
      </c>
      <c r="F17" s="148"/>
      <c r="G17" s="150"/>
      <c r="H17" s="156" t="s">
        <v>228</v>
      </c>
      <c r="I17" s="8" t="s">
        <v>302</v>
      </c>
    </row>
    <row r="18" spans="3:9" ht="18" customHeight="1" x14ac:dyDescent="0.3">
      <c r="C18" s="13" t="s">
        <v>287</v>
      </c>
      <c r="D18" s="14"/>
      <c r="E18" s="118" t="s">
        <v>40</v>
      </c>
      <c r="F18" s="145" t="s">
        <v>292</v>
      </c>
      <c r="G18" s="154" t="s">
        <v>285</v>
      </c>
      <c r="H18" s="159"/>
      <c r="I18" s="25" t="s">
        <v>290</v>
      </c>
    </row>
    <row r="19" spans="3:9" ht="18" customHeight="1" x14ac:dyDescent="0.3">
      <c r="C19" s="13" t="s">
        <v>288</v>
      </c>
      <c r="D19" s="143"/>
      <c r="E19" s="143" t="s">
        <v>43</v>
      </c>
      <c r="F19" s="145" t="s">
        <v>294</v>
      </c>
      <c r="G19" s="154" t="s">
        <v>285</v>
      </c>
      <c r="H19" s="160" t="s">
        <v>291</v>
      </c>
      <c r="I19" s="144" t="s">
        <v>289</v>
      </c>
    </row>
    <row r="20" spans="3:9" ht="18" customHeight="1" x14ac:dyDescent="0.3">
      <c r="C20" s="6" t="s">
        <v>5</v>
      </c>
      <c r="D20" s="9">
        <v>365</v>
      </c>
      <c r="E20" s="7" t="s">
        <v>43</v>
      </c>
      <c r="F20" s="147" t="s">
        <v>247</v>
      </c>
      <c r="G20" s="147">
        <v>5.19</v>
      </c>
      <c r="H20" s="156"/>
      <c r="I20" s="114" t="s">
        <v>254</v>
      </c>
    </row>
    <row r="21" spans="3:9" ht="18" customHeight="1" x14ac:dyDescent="0.3">
      <c r="C21" s="6" t="s">
        <v>21</v>
      </c>
      <c r="D21" s="9">
        <v>90</v>
      </c>
      <c r="E21" s="7" t="s">
        <v>43</v>
      </c>
      <c r="F21" s="7"/>
      <c r="G21" s="150">
        <v>6.19</v>
      </c>
      <c r="H21" s="158"/>
      <c r="I21" s="8" t="s">
        <v>267</v>
      </c>
    </row>
    <row r="22" spans="3:9" ht="18" customHeight="1" x14ac:dyDescent="0.3">
      <c r="C22" s="6" t="s">
        <v>20</v>
      </c>
      <c r="D22" s="9"/>
      <c r="E22" s="7" t="s">
        <v>43</v>
      </c>
      <c r="F22" s="7"/>
      <c r="G22" s="147">
        <v>6.19</v>
      </c>
      <c r="H22" s="156"/>
      <c r="I22" s="8" t="s">
        <v>268</v>
      </c>
    </row>
    <row r="23" spans="3:9" ht="18" customHeight="1" x14ac:dyDescent="0.3">
      <c r="C23" s="13" t="s">
        <v>22</v>
      </c>
      <c r="D23" s="14"/>
      <c r="E23" s="118" t="s">
        <v>43</v>
      </c>
      <c r="F23" s="118"/>
      <c r="G23" s="147">
        <v>6.19</v>
      </c>
      <c r="H23" s="159"/>
      <c r="I23" s="25" t="s">
        <v>269</v>
      </c>
    </row>
    <row r="24" spans="3:9" ht="18" customHeight="1" x14ac:dyDescent="0.3">
      <c r="C24" s="13" t="s">
        <v>4</v>
      </c>
      <c r="D24" s="14">
        <v>365</v>
      </c>
      <c r="E24" s="7" t="s">
        <v>43</v>
      </c>
      <c r="F24" s="147" t="s">
        <v>250</v>
      </c>
      <c r="G24" s="147">
        <v>5.19</v>
      </c>
      <c r="H24" s="156"/>
      <c r="I24" s="8" t="s">
        <v>253</v>
      </c>
    </row>
    <row r="25" spans="3:9" ht="18" customHeight="1" x14ac:dyDescent="0.3">
      <c r="C25" s="13" t="s">
        <v>251</v>
      </c>
      <c r="D25" s="14">
        <v>30</v>
      </c>
      <c r="E25" s="118" t="s">
        <v>43</v>
      </c>
      <c r="F25" s="149"/>
      <c r="G25" s="147">
        <v>5.19</v>
      </c>
      <c r="H25" s="157"/>
      <c r="I25" s="25" t="s">
        <v>252</v>
      </c>
    </row>
    <row r="26" spans="3:9" ht="18" customHeight="1" x14ac:dyDescent="0.3">
      <c r="C26" s="13" t="s">
        <v>259</v>
      </c>
      <c r="D26" s="14">
        <v>365</v>
      </c>
      <c r="E26" s="118" t="s">
        <v>43</v>
      </c>
      <c r="F26" s="150"/>
      <c r="G26" s="147">
        <v>5.19</v>
      </c>
      <c r="H26" s="157"/>
      <c r="I26" s="25" t="s">
        <v>260</v>
      </c>
    </row>
    <row r="27" spans="3:9" ht="18" customHeight="1" x14ac:dyDescent="0.3">
      <c r="C27" s="12" t="s">
        <v>257</v>
      </c>
      <c r="D27" s="14"/>
      <c r="E27" s="118" t="s">
        <v>43</v>
      </c>
      <c r="F27" s="151"/>
      <c r="G27" s="147">
        <v>5.19</v>
      </c>
      <c r="H27" s="157"/>
      <c r="I27" s="25" t="s">
        <v>258</v>
      </c>
    </row>
    <row r="28" spans="3:9" ht="18" customHeight="1" x14ac:dyDescent="0.3">
      <c r="C28" s="13" t="s">
        <v>24</v>
      </c>
      <c r="D28" s="26">
        <v>365</v>
      </c>
      <c r="E28" s="118" t="s">
        <v>43</v>
      </c>
      <c r="F28" s="150" t="s">
        <v>60</v>
      </c>
      <c r="G28" s="153" t="s">
        <v>261</v>
      </c>
      <c r="H28" s="159"/>
      <c r="I28" s="25" t="s">
        <v>63</v>
      </c>
    </row>
    <row r="29" spans="3:9" ht="18" customHeight="1" x14ac:dyDescent="0.3">
      <c r="C29" s="13" t="s">
        <v>265</v>
      </c>
      <c r="D29" s="26"/>
      <c r="E29" s="118" t="s">
        <v>43</v>
      </c>
      <c r="F29" s="118"/>
      <c r="G29" s="150"/>
      <c r="H29" s="157" t="s">
        <v>244</v>
      </c>
      <c r="I29" s="25" t="s">
        <v>245</v>
      </c>
    </row>
    <row r="30" spans="3:9" ht="18" customHeight="1" x14ac:dyDescent="0.3">
      <c r="C30" s="13" t="s">
        <v>262</v>
      </c>
      <c r="D30" s="14" t="s">
        <v>45</v>
      </c>
      <c r="E30" s="118" t="s">
        <v>43</v>
      </c>
      <c r="F30" s="118"/>
      <c r="G30" s="154" t="s">
        <v>261</v>
      </c>
      <c r="H30" s="157"/>
      <c r="I30" s="25" t="s">
        <v>263</v>
      </c>
    </row>
    <row r="31" spans="3:9" ht="18" customHeight="1" x14ac:dyDescent="0.3">
      <c r="C31" s="12" t="s">
        <v>246</v>
      </c>
      <c r="D31" s="14">
        <v>90</v>
      </c>
      <c r="E31" s="118" t="s">
        <v>43</v>
      </c>
      <c r="F31" s="150" t="s">
        <v>248</v>
      </c>
      <c r="G31" s="150">
        <v>5.19</v>
      </c>
      <c r="H31" s="159"/>
      <c r="I31" s="25" t="s">
        <v>249</v>
      </c>
    </row>
    <row r="32" spans="3:9" ht="18" customHeight="1" x14ac:dyDescent="0.3">
      <c r="C32" s="13" t="s">
        <v>26</v>
      </c>
      <c r="D32" s="14" t="s">
        <v>9</v>
      </c>
      <c r="E32" s="118" t="s">
        <v>44</v>
      </c>
      <c r="F32" s="150" t="s">
        <v>255</v>
      </c>
      <c r="G32" s="150">
        <v>5.19</v>
      </c>
      <c r="H32" s="157"/>
      <c r="I32" s="25" t="s">
        <v>256</v>
      </c>
    </row>
    <row r="33" spans="3:9" ht="27" customHeight="1" x14ac:dyDescent="0.3">
      <c r="C33" s="12" t="s">
        <v>284</v>
      </c>
      <c r="D33" s="14">
        <v>364</v>
      </c>
      <c r="E33" s="118" t="s">
        <v>40</v>
      </c>
      <c r="F33" s="152" t="s">
        <v>293</v>
      </c>
      <c r="G33" s="154" t="s">
        <v>285</v>
      </c>
      <c r="H33" s="157"/>
      <c r="I33" s="146" t="s">
        <v>286</v>
      </c>
    </row>
    <row r="34" spans="3:9" ht="27" customHeight="1" x14ac:dyDescent="0.3">
      <c r="C34" s="12" t="s">
        <v>295</v>
      </c>
      <c r="D34" s="14">
        <v>364</v>
      </c>
      <c r="E34" s="118" t="s">
        <v>43</v>
      </c>
      <c r="F34" s="152" t="s">
        <v>296</v>
      </c>
      <c r="G34" s="154"/>
      <c r="H34" s="157"/>
      <c r="I34" s="146" t="s">
        <v>297</v>
      </c>
    </row>
    <row r="35" spans="3:9" ht="18" customHeight="1" x14ac:dyDescent="0.3">
      <c r="C35" s="10"/>
      <c r="D35" s="9"/>
      <c r="E35" s="119"/>
      <c r="F35" s="119"/>
      <c r="G35" s="27"/>
      <c r="H35" s="162"/>
      <c r="I35" s="27"/>
    </row>
    <row r="36" spans="3:9" ht="18" customHeight="1" x14ac:dyDescent="0.3">
      <c r="C36" s="10"/>
      <c r="D36" s="9"/>
      <c r="E36" s="119"/>
      <c r="F36" s="119"/>
      <c r="G36" s="27"/>
      <c r="H36" s="162"/>
      <c r="I36" s="27"/>
    </row>
    <row r="37" spans="3:9" ht="18" customHeight="1" x14ac:dyDescent="0.3">
      <c r="C37" s="10"/>
      <c r="D37" s="9"/>
      <c r="E37" s="119"/>
      <c r="F37" s="119"/>
      <c r="G37" s="27"/>
      <c r="H37" s="162"/>
      <c r="I37" s="27"/>
    </row>
    <row r="38" spans="3:9" ht="18" customHeight="1" x14ac:dyDescent="0.3">
      <c r="C38" s="10"/>
      <c r="D38" s="9"/>
      <c r="E38" s="119"/>
      <c r="F38" s="119"/>
      <c r="G38" s="27"/>
      <c r="H38" s="162"/>
      <c r="I38" s="27"/>
    </row>
    <row r="39" spans="3:9" ht="18" customHeight="1" x14ac:dyDescent="0.3">
      <c r="C39" s="10"/>
      <c r="D39" s="9"/>
      <c r="E39" s="119"/>
      <c r="F39" s="119"/>
      <c r="G39" s="27"/>
      <c r="H39" s="162"/>
      <c r="I39" s="27"/>
    </row>
    <row r="40" spans="3:9" ht="18" customHeight="1" x14ac:dyDescent="0.3">
      <c r="D40" s="17"/>
    </row>
    <row r="41" spans="3:9" ht="18" customHeight="1" x14ac:dyDescent="0.3">
      <c r="D41" s="17"/>
    </row>
  </sheetData>
  <sheetProtection sort="0" autoFilter="0" pivotTables="0"/>
  <mergeCells count="1">
    <mergeCell ref="C2:D2"/>
  </mergeCells>
  <conditionalFormatting sqref="C41 D23 C24:D37 C7:D21">
    <cfRule type="expression" dxfId="14" priority="5">
      <formula>COUNTIF($C:$C,$C7)&gt;1</formula>
    </cfRule>
  </conditionalFormatting>
  <conditionalFormatting sqref="E7:E43">
    <cfRule type="containsText" dxfId="13" priority="3" operator="containsText" text="S">
      <formula>NOT(ISERROR(SEARCH("S",E7)))</formula>
    </cfRule>
    <cfRule type="containsText" dxfId="12" priority="4" operator="containsText" text="R">
      <formula>NOT(ISERROR(SEARCH("R",E7)))</formula>
    </cfRule>
  </conditionalFormatting>
  <hyperlinks>
    <hyperlink ref="F16" r:id="rId1"/>
    <hyperlink ref="F28" r:id="rId2"/>
    <hyperlink ref="G21" r:id="rId3" display="https://www.dshs.wa.gov/sites/default/files/DDA/dda/documents/policy/policy6.19.pdf"/>
    <hyperlink ref="G13:G14" r:id="rId4" display="https://www.dshs.wa.gov/sites/default/files/DDA/dda/documents/policy/policy5.14.pdf"/>
    <hyperlink ref="G9:G10" r:id="rId5" display="https://www.dshs.wa.gov/sites/default/files/DDA/dda/documents/policy/policy5.08.pdf"/>
    <hyperlink ref="C2:D2" location="'Plan Expiration Database'!A1" display="(Do not enter data on this page; enter data on Plan Database)"/>
    <hyperlink ref="G24" r:id="rId6" display="https://www.dshs.wa.gov/sites/default/files/DDA/dda/documents/policy/policy5.19.pdf"/>
    <hyperlink ref="H15" r:id="rId7"/>
    <hyperlink ref="H17" r:id="rId8" display="388-145-1520(2)(c ) "/>
    <hyperlink ref="H11" r:id="rId9" display="388-145-1520(2)(c ) "/>
    <hyperlink ref="H7" r:id="rId10" display="388-145-1520(2)(c ) "/>
    <hyperlink ref="H13" r:id="rId11"/>
    <hyperlink ref="H8" r:id="rId12" display="388-145-1520(2)(c ) "/>
    <hyperlink ref="H9" r:id="rId13"/>
    <hyperlink ref="H14" r:id="rId14"/>
    <hyperlink ref="H29" r:id="rId15"/>
    <hyperlink ref="G20" r:id="rId16" display="https://www.dshs.wa.gov/sites/default/files/DDA/dda/documents/policy/policy5.19.pdf"/>
    <hyperlink ref="G31" r:id="rId17" display="https://www.dshs.wa.gov/sites/default/files/DDA/dda/documents/policy/policy5.19.pdf"/>
    <hyperlink ref="F20" r:id="rId18"/>
    <hyperlink ref="F31" r:id="rId19"/>
    <hyperlink ref="F24" r:id="rId20"/>
    <hyperlink ref="G25" r:id="rId21" display="https://www.dshs.wa.gov/sites/default/files/DDA/dda/documents/policy/policy5.19.pdf"/>
    <hyperlink ref="G27" r:id="rId22" display="https://www.dshs.wa.gov/sites/default/files/DDA/dda/documents/policy/policy5.19.pdf"/>
    <hyperlink ref="G32" r:id="rId23" display="https://www.dshs.wa.gov/sites/default/files/DDA/dda/documents/policy/policy5.19.pdf"/>
    <hyperlink ref="F32" r:id="rId24"/>
    <hyperlink ref="G26" r:id="rId25" display="https://www.dshs.wa.gov/sites/default/files/DDA/dda/documents/policy/policy5.19.pdf"/>
    <hyperlink ref="G28" r:id="rId26" display="https://www.dshs.wa.gov/sites/default/files/DDA/dda/documents/policy/policy5.20.pdf"/>
    <hyperlink ref="G30" r:id="rId27" display="https://www.dshs.wa.gov/sites/default/files/DDA/dda/documents/policy/policy5.20.pdf"/>
    <hyperlink ref="G16" r:id="rId28" display="https://www.dshs.wa.gov/sites/default/files/DDA/dda/documents/policy/policy5.20.pdf"/>
    <hyperlink ref="H10" r:id="rId29" display="388-845-3055"/>
    <hyperlink ref="F33" r:id="rId30" display="10-244"/>
    <hyperlink ref="G33" r:id="rId31"/>
    <hyperlink ref="G18:G19" r:id="rId32" display="4.10"/>
    <hyperlink ref="F18" r:id="rId33"/>
    <hyperlink ref="F19" r:id="rId34" location="vps"/>
    <hyperlink ref="F15" r:id="rId35"/>
    <hyperlink ref="G12" r:id="rId36" display="https://www.dshs.wa.gov/sites/default/files/DDA/dda/documents/policy/policy6.22.pdf"/>
    <hyperlink ref="H19" r:id="rId37"/>
    <hyperlink ref="I5" r:id="rId38"/>
  </hyperlinks>
  <printOptions horizontalCentered="1"/>
  <pageMargins left="0.7" right="0.7" top="0.75" bottom="0.75" header="0.3" footer="0.3"/>
  <pageSetup scale="87" fitToHeight="0" orientation="portrait" horizontalDpi="1200" r:id="rId39"/>
  <drawing r:id="rId40"/>
  <legacyDrawing r:id="rId41"/>
  <tableParts count="1">
    <tablePart r:id="rId4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4" sqref="D14"/>
    </sheetView>
  </sheetViews>
  <sheetFormatPr defaultRowHeight="14.25"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autoPageBreaks="0" fitToPage="1"/>
  </sheetPr>
  <dimension ref="A1:BY752"/>
  <sheetViews>
    <sheetView showGridLines="0" zoomScale="80" zoomScaleNormal="80" zoomScaleSheetLayoutView="160" workbookViewId="0"/>
  </sheetViews>
  <sheetFormatPr defaultColWidth="9" defaultRowHeight="18" customHeight="1" x14ac:dyDescent="0.3"/>
  <cols>
    <col min="1" max="1" width="7.7109375" style="48" customWidth="1"/>
    <col min="2" max="2" width="8" style="19" customWidth="1"/>
    <col min="3" max="3" width="62.7109375" style="19" customWidth="1"/>
    <col min="4" max="4" width="17.85546875" style="24" customWidth="1"/>
    <col min="5" max="5" width="16.42578125" style="24" customWidth="1"/>
    <col min="6" max="77" width="14.42578125" style="19" customWidth="1"/>
    <col min="78" max="16384" width="9" style="19"/>
  </cols>
  <sheetData>
    <row r="1" spans="1:77" ht="14.25" x14ac:dyDescent="0.3">
      <c r="B1" s="35">
        <f ca="1">NOW()</f>
        <v>43873.362787847225</v>
      </c>
    </row>
    <row r="2" spans="1:77" ht="9" customHeight="1" thickBot="1" x14ac:dyDescent="0.35">
      <c r="B2" s="45">
        <v>25204</v>
      </c>
    </row>
    <row r="3" spans="1:77" ht="35.25" thickBot="1" x14ac:dyDescent="0.35">
      <c r="C3" s="20" t="s">
        <v>10</v>
      </c>
      <c r="D3" s="39"/>
      <c r="G3" s="224" t="s">
        <v>185</v>
      </c>
      <c r="H3" s="225"/>
      <c r="I3" s="225"/>
      <c r="J3" s="225"/>
      <c r="K3" s="225"/>
      <c r="L3" s="225"/>
      <c r="M3" s="225"/>
      <c r="N3" s="225"/>
      <c r="O3" s="226"/>
    </row>
    <row r="4" spans="1:77" ht="18" customHeight="1" thickTop="1" x14ac:dyDescent="0.3">
      <c r="G4" s="227"/>
      <c r="H4" s="228"/>
      <c r="I4" s="228"/>
      <c r="J4" s="228"/>
      <c r="K4" s="228"/>
      <c r="L4" s="228"/>
      <c r="M4" s="228"/>
      <c r="N4" s="228"/>
      <c r="O4" s="229"/>
    </row>
    <row r="5" spans="1:77" ht="18" customHeight="1" x14ac:dyDescent="0.3">
      <c r="G5" s="227"/>
      <c r="H5" s="228"/>
      <c r="I5" s="228"/>
      <c r="J5" s="228"/>
      <c r="K5" s="228"/>
      <c r="L5" s="228"/>
      <c r="M5" s="228"/>
      <c r="N5" s="228"/>
      <c r="O5" s="229"/>
    </row>
    <row r="6" spans="1:77" ht="18" customHeight="1" x14ac:dyDescent="0.3">
      <c r="G6" s="227"/>
      <c r="H6" s="228"/>
      <c r="I6" s="228"/>
      <c r="J6" s="228"/>
      <c r="K6" s="228"/>
      <c r="L6" s="228"/>
      <c r="M6" s="228"/>
      <c r="N6" s="228"/>
      <c r="O6" s="229"/>
    </row>
    <row r="7" spans="1:77" ht="18" customHeight="1" x14ac:dyDescent="0.3">
      <c r="G7" s="227"/>
      <c r="H7" s="228"/>
      <c r="I7" s="228"/>
      <c r="J7" s="228"/>
      <c r="K7" s="228"/>
      <c r="L7" s="228"/>
      <c r="M7" s="228"/>
      <c r="N7" s="228"/>
      <c r="O7" s="229"/>
    </row>
    <row r="8" spans="1:77" ht="18" customHeight="1" x14ac:dyDescent="0.3">
      <c r="G8" s="227"/>
      <c r="H8" s="228"/>
      <c r="I8" s="228"/>
      <c r="J8" s="228"/>
      <c r="K8" s="228"/>
      <c r="L8" s="228"/>
      <c r="M8" s="228"/>
      <c r="N8" s="228"/>
      <c r="O8" s="229"/>
    </row>
    <row r="9" spans="1:77" ht="18" customHeight="1" x14ac:dyDescent="0.3">
      <c r="G9" s="227"/>
      <c r="H9" s="228"/>
      <c r="I9" s="228"/>
      <c r="J9" s="228"/>
      <c r="K9" s="228"/>
      <c r="L9" s="228"/>
      <c r="M9" s="228"/>
      <c r="N9" s="228"/>
      <c r="O9" s="229"/>
    </row>
    <row r="10" spans="1:77" ht="18" customHeight="1" thickBot="1" x14ac:dyDescent="0.35">
      <c r="G10" s="230"/>
      <c r="H10" s="231"/>
      <c r="I10" s="231"/>
      <c r="J10" s="231"/>
      <c r="K10" s="231"/>
      <c r="L10" s="231"/>
      <c r="M10" s="231"/>
      <c r="N10" s="231"/>
      <c r="O10" s="232"/>
    </row>
    <row r="12" spans="1:77" s="46" customFormat="1" ht="46.5" customHeight="1" x14ac:dyDescent="0.3">
      <c r="A12" s="49"/>
      <c r="C12" s="33" t="s">
        <v>96</v>
      </c>
      <c r="D12" s="43" t="s">
        <v>107</v>
      </c>
      <c r="E12" s="59" t="s">
        <v>181</v>
      </c>
      <c r="F12" s="59" t="s">
        <v>103</v>
      </c>
      <c r="G12" s="59" t="s">
        <v>108</v>
      </c>
      <c r="H12" s="59" t="s">
        <v>109</v>
      </c>
      <c r="I12" s="59" t="s">
        <v>110</v>
      </c>
      <c r="J12" s="59" t="s">
        <v>111</v>
      </c>
      <c r="K12" s="59" t="s">
        <v>112</v>
      </c>
      <c r="L12" s="59" t="s">
        <v>113</v>
      </c>
      <c r="M12" s="59" t="s">
        <v>114</v>
      </c>
      <c r="N12" s="59" t="s">
        <v>115</v>
      </c>
      <c r="O12" s="59" t="s">
        <v>116</v>
      </c>
      <c r="P12" s="59" t="s">
        <v>117</v>
      </c>
      <c r="Q12" s="59" t="s">
        <v>118</v>
      </c>
      <c r="R12" s="59" t="s">
        <v>119</v>
      </c>
      <c r="S12" s="59" t="s">
        <v>120</v>
      </c>
      <c r="T12" s="59" t="s">
        <v>121</v>
      </c>
      <c r="U12" s="59" t="s">
        <v>122</v>
      </c>
      <c r="V12" s="59" t="s">
        <v>123</v>
      </c>
      <c r="W12" s="59" t="s">
        <v>124</v>
      </c>
      <c r="X12" s="59" t="s">
        <v>125</v>
      </c>
      <c r="Y12" s="59" t="s">
        <v>126</v>
      </c>
      <c r="Z12" s="59" t="s">
        <v>127</v>
      </c>
      <c r="AA12" s="59" t="s">
        <v>128</v>
      </c>
      <c r="AB12" s="59" t="s">
        <v>129</v>
      </c>
      <c r="AC12" s="59" t="s">
        <v>130</v>
      </c>
      <c r="AD12" s="59" t="s">
        <v>131</v>
      </c>
      <c r="AE12" s="59" t="s">
        <v>132</v>
      </c>
      <c r="AF12" s="59" t="s">
        <v>133</v>
      </c>
      <c r="AG12" s="59" t="s">
        <v>134</v>
      </c>
      <c r="AH12" s="59" t="s">
        <v>135</v>
      </c>
      <c r="AI12" s="59" t="s">
        <v>136</v>
      </c>
      <c r="AJ12" s="59" t="s">
        <v>137</v>
      </c>
      <c r="AK12" s="59" t="s">
        <v>138</v>
      </c>
      <c r="AL12" s="59" t="s">
        <v>139</v>
      </c>
      <c r="AM12" s="59" t="s">
        <v>140</v>
      </c>
      <c r="AN12" s="59" t="s">
        <v>141</v>
      </c>
      <c r="AO12" s="59" t="s">
        <v>142</v>
      </c>
      <c r="AP12" s="59" t="s">
        <v>143</v>
      </c>
      <c r="AQ12" s="59" t="s">
        <v>144</v>
      </c>
      <c r="AR12" s="59" t="s">
        <v>145</v>
      </c>
      <c r="AS12" s="59" t="s">
        <v>146</v>
      </c>
      <c r="AT12" s="59" t="s">
        <v>147</v>
      </c>
      <c r="AU12" s="59" t="s">
        <v>148</v>
      </c>
      <c r="AV12" s="59" t="s">
        <v>149</v>
      </c>
      <c r="AW12" s="59" t="s">
        <v>150</v>
      </c>
      <c r="AX12" s="59" t="s">
        <v>151</v>
      </c>
      <c r="AY12" s="59" t="s">
        <v>152</v>
      </c>
      <c r="AZ12" s="59" t="s">
        <v>153</v>
      </c>
      <c r="BA12" s="59" t="s">
        <v>154</v>
      </c>
      <c r="BB12" s="59" t="s">
        <v>155</v>
      </c>
      <c r="BC12" s="59" t="s">
        <v>156</v>
      </c>
      <c r="BD12" s="59" t="s">
        <v>157</v>
      </c>
      <c r="BE12" s="59" t="s">
        <v>158</v>
      </c>
      <c r="BF12" s="59" t="s">
        <v>159</v>
      </c>
      <c r="BG12" s="59" t="s">
        <v>160</v>
      </c>
      <c r="BH12" s="59" t="s">
        <v>161</v>
      </c>
      <c r="BI12" s="59" t="s">
        <v>162</v>
      </c>
      <c r="BJ12" s="59" t="s">
        <v>163</v>
      </c>
      <c r="BK12" s="59" t="s">
        <v>164</v>
      </c>
      <c r="BL12" s="59" t="s">
        <v>165</v>
      </c>
      <c r="BM12" s="59" t="s">
        <v>166</v>
      </c>
      <c r="BN12" s="59" t="s">
        <v>167</v>
      </c>
      <c r="BO12" s="59" t="s">
        <v>168</v>
      </c>
      <c r="BP12" s="59" t="s">
        <v>169</v>
      </c>
      <c r="BQ12" s="59" t="s">
        <v>170</v>
      </c>
      <c r="BR12" s="59" t="s">
        <v>171</v>
      </c>
      <c r="BS12" s="59" t="s">
        <v>172</v>
      </c>
      <c r="BT12" s="59" t="s">
        <v>173</v>
      </c>
      <c r="BU12" s="59" t="s">
        <v>174</v>
      </c>
      <c r="BV12" s="59" t="s">
        <v>175</v>
      </c>
      <c r="BW12" s="59" t="s">
        <v>176</v>
      </c>
      <c r="BX12" s="59" t="s">
        <v>177</v>
      </c>
      <c r="BY12" s="59" t="s">
        <v>178</v>
      </c>
    </row>
    <row r="13" spans="1:77" ht="18" customHeight="1" x14ac:dyDescent="0.3">
      <c r="A13" s="50"/>
      <c r="C13" s="53" t="s">
        <v>97</v>
      </c>
      <c r="D13" s="55" t="s">
        <v>184</v>
      </c>
      <c r="E13" s="56"/>
      <c r="F13" s="56"/>
      <c r="G13" s="56"/>
      <c r="H13" s="56"/>
      <c r="I13" s="56"/>
      <c r="J13" s="56"/>
      <c r="K13" s="56"/>
      <c r="L13" s="56" t="s">
        <v>45</v>
      </c>
      <c r="M13" s="56" t="s">
        <v>45</v>
      </c>
      <c r="N13" s="56" t="s">
        <v>45</v>
      </c>
      <c r="O13" s="56" t="s">
        <v>45</v>
      </c>
      <c r="P13" s="56" t="s">
        <v>45</v>
      </c>
      <c r="Q13" s="56" t="s">
        <v>45</v>
      </c>
      <c r="R13" s="56" t="s">
        <v>45</v>
      </c>
      <c r="S13" s="56" t="s">
        <v>45</v>
      </c>
      <c r="T13" s="56" t="s">
        <v>45</v>
      </c>
      <c r="U13" s="56" t="s">
        <v>45</v>
      </c>
      <c r="V13" s="56" t="s">
        <v>45</v>
      </c>
      <c r="W13" s="56" t="s">
        <v>45</v>
      </c>
      <c r="X13" s="56" t="s">
        <v>45</v>
      </c>
      <c r="Y13" s="56" t="s">
        <v>45</v>
      </c>
      <c r="Z13" s="56" t="s">
        <v>45</v>
      </c>
      <c r="AA13" s="56" t="s">
        <v>45</v>
      </c>
      <c r="AB13" s="56" t="s">
        <v>45</v>
      </c>
      <c r="AC13" s="56" t="s">
        <v>45</v>
      </c>
      <c r="AD13" s="56" t="s">
        <v>45</v>
      </c>
      <c r="AE13" s="56" t="s">
        <v>45</v>
      </c>
      <c r="AF13" s="56" t="s">
        <v>45</v>
      </c>
      <c r="AG13" s="56" t="s">
        <v>45</v>
      </c>
      <c r="AH13" s="56" t="s">
        <v>45</v>
      </c>
      <c r="AI13" s="56" t="s">
        <v>45</v>
      </c>
      <c r="AJ13" s="56" t="s">
        <v>45</v>
      </c>
      <c r="AK13" s="56" t="s">
        <v>45</v>
      </c>
      <c r="AL13" s="56" t="s">
        <v>45</v>
      </c>
      <c r="AM13" s="56" t="s">
        <v>45</v>
      </c>
      <c r="AN13" s="56" t="s">
        <v>45</v>
      </c>
      <c r="AO13" s="56" t="s">
        <v>45</v>
      </c>
      <c r="AP13" s="56" t="s">
        <v>45</v>
      </c>
      <c r="AQ13" s="56" t="s">
        <v>45</v>
      </c>
      <c r="AR13" s="56" t="s">
        <v>45</v>
      </c>
      <c r="AS13" s="56" t="s">
        <v>45</v>
      </c>
      <c r="AT13" s="56" t="s">
        <v>45</v>
      </c>
      <c r="AU13" s="56" t="s">
        <v>45</v>
      </c>
      <c r="AV13" s="56" t="s">
        <v>45</v>
      </c>
      <c r="AW13" s="56" t="s">
        <v>45</v>
      </c>
      <c r="AX13" s="56" t="s">
        <v>45</v>
      </c>
      <c r="AY13" s="56" t="s">
        <v>45</v>
      </c>
      <c r="AZ13" s="56" t="s">
        <v>45</v>
      </c>
      <c r="BA13" s="56" t="s">
        <v>45</v>
      </c>
      <c r="BB13" s="56" t="s">
        <v>45</v>
      </c>
      <c r="BC13" s="56" t="s">
        <v>45</v>
      </c>
      <c r="BD13" s="56" t="s">
        <v>45</v>
      </c>
      <c r="BE13" s="56" t="s">
        <v>45</v>
      </c>
      <c r="BF13" s="56" t="s">
        <v>45</v>
      </c>
      <c r="BG13" s="56" t="s">
        <v>45</v>
      </c>
      <c r="BH13" s="56" t="s">
        <v>45</v>
      </c>
      <c r="BI13" s="56" t="s">
        <v>45</v>
      </c>
      <c r="BJ13" s="56" t="s">
        <v>45</v>
      </c>
      <c r="BK13" s="56" t="s">
        <v>45</v>
      </c>
      <c r="BL13" s="56" t="s">
        <v>45</v>
      </c>
      <c r="BM13" s="56" t="s">
        <v>45</v>
      </c>
      <c r="BN13" s="56" t="s">
        <v>45</v>
      </c>
      <c r="BO13" s="56" t="s">
        <v>45</v>
      </c>
      <c r="BP13" s="56" t="s">
        <v>45</v>
      </c>
      <c r="BQ13" s="56" t="s">
        <v>45</v>
      </c>
      <c r="BR13" s="56" t="s">
        <v>45</v>
      </c>
      <c r="BS13" s="56" t="s">
        <v>45</v>
      </c>
      <c r="BT13" s="56" t="s">
        <v>45</v>
      </c>
      <c r="BU13" s="56" t="s">
        <v>45</v>
      </c>
      <c r="BV13" s="56" t="s">
        <v>45</v>
      </c>
      <c r="BW13" s="56" t="s">
        <v>45</v>
      </c>
      <c r="BX13" s="56" t="s">
        <v>45</v>
      </c>
      <c r="BY13" s="56" t="s">
        <v>45</v>
      </c>
    </row>
    <row r="14" spans="1:77" ht="18" customHeight="1" x14ac:dyDescent="0.3">
      <c r="A14" s="50" t="s">
        <v>45</v>
      </c>
      <c r="C14" s="54" t="s">
        <v>98</v>
      </c>
      <c r="D14" s="55" t="s">
        <v>184</v>
      </c>
      <c r="E14" s="56"/>
      <c r="F14" s="56"/>
      <c r="G14" s="56"/>
      <c r="H14" s="56"/>
      <c r="I14" s="56"/>
      <c r="J14" s="56"/>
      <c r="K14" s="56"/>
      <c r="L14" s="56" t="s">
        <v>45</v>
      </c>
      <c r="M14" s="56" t="s">
        <v>45</v>
      </c>
      <c r="N14" s="56" t="s">
        <v>45</v>
      </c>
      <c r="O14" s="56" t="s">
        <v>45</v>
      </c>
      <c r="P14" s="56" t="s">
        <v>45</v>
      </c>
      <c r="Q14" s="56" t="s">
        <v>45</v>
      </c>
      <c r="R14" s="56" t="s">
        <v>45</v>
      </c>
      <c r="S14" s="56" t="s">
        <v>45</v>
      </c>
      <c r="T14" s="56" t="s">
        <v>45</v>
      </c>
      <c r="U14" s="56" t="s">
        <v>45</v>
      </c>
      <c r="V14" s="56" t="s">
        <v>45</v>
      </c>
      <c r="W14" s="56" t="s">
        <v>45</v>
      </c>
      <c r="X14" s="56" t="s">
        <v>45</v>
      </c>
      <c r="Y14" s="56" t="s">
        <v>45</v>
      </c>
      <c r="Z14" s="56" t="s">
        <v>45</v>
      </c>
      <c r="AA14" s="56" t="s">
        <v>45</v>
      </c>
      <c r="AB14" s="56" t="s">
        <v>45</v>
      </c>
      <c r="AC14" s="56" t="s">
        <v>45</v>
      </c>
      <c r="AD14" s="56" t="s">
        <v>45</v>
      </c>
      <c r="AE14" s="56" t="s">
        <v>45</v>
      </c>
      <c r="AF14" s="56" t="s">
        <v>45</v>
      </c>
      <c r="AG14" s="56" t="s">
        <v>45</v>
      </c>
      <c r="AH14" s="56" t="s">
        <v>45</v>
      </c>
      <c r="AI14" s="56" t="s">
        <v>45</v>
      </c>
      <c r="AJ14" s="56" t="s">
        <v>45</v>
      </c>
      <c r="AK14" s="56" t="s">
        <v>45</v>
      </c>
      <c r="AL14" s="56" t="s">
        <v>45</v>
      </c>
      <c r="AM14" s="56" t="s">
        <v>45</v>
      </c>
      <c r="AN14" s="56" t="s">
        <v>45</v>
      </c>
      <c r="AO14" s="56" t="s">
        <v>45</v>
      </c>
      <c r="AP14" s="56" t="s">
        <v>45</v>
      </c>
      <c r="AQ14" s="56" t="s">
        <v>45</v>
      </c>
      <c r="AR14" s="56" t="s">
        <v>45</v>
      </c>
      <c r="AS14" s="56" t="s">
        <v>45</v>
      </c>
      <c r="AT14" s="56" t="s">
        <v>45</v>
      </c>
      <c r="AU14" s="56" t="s">
        <v>45</v>
      </c>
      <c r="AV14" s="56" t="s">
        <v>45</v>
      </c>
      <c r="AW14" s="56" t="s">
        <v>45</v>
      </c>
      <c r="AX14" s="56" t="s">
        <v>45</v>
      </c>
      <c r="AY14" s="56" t="s">
        <v>45</v>
      </c>
      <c r="AZ14" s="56" t="s">
        <v>45</v>
      </c>
      <c r="BA14" s="56" t="s">
        <v>45</v>
      </c>
      <c r="BB14" s="56" t="s">
        <v>45</v>
      </c>
      <c r="BC14" s="56" t="s">
        <v>45</v>
      </c>
      <c r="BD14" s="56" t="s">
        <v>45</v>
      </c>
      <c r="BE14" s="56" t="s">
        <v>45</v>
      </c>
      <c r="BF14" s="56" t="s">
        <v>45</v>
      </c>
      <c r="BG14" s="56" t="s">
        <v>45</v>
      </c>
      <c r="BH14" s="56" t="s">
        <v>45</v>
      </c>
      <c r="BI14" s="56" t="s">
        <v>45</v>
      </c>
      <c r="BJ14" s="56" t="s">
        <v>45</v>
      </c>
      <c r="BK14" s="56" t="s">
        <v>45</v>
      </c>
      <c r="BL14" s="56" t="s">
        <v>45</v>
      </c>
      <c r="BM14" s="56" t="s">
        <v>45</v>
      </c>
      <c r="BN14" s="56" t="s">
        <v>45</v>
      </c>
      <c r="BO14" s="56" t="s">
        <v>45</v>
      </c>
      <c r="BP14" s="56" t="s">
        <v>45</v>
      </c>
      <c r="BQ14" s="56" t="s">
        <v>45</v>
      </c>
      <c r="BR14" s="56" t="s">
        <v>45</v>
      </c>
      <c r="BS14" s="56" t="s">
        <v>45</v>
      </c>
      <c r="BT14" s="56" t="s">
        <v>45</v>
      </c>
      <c r="BU14" s="56" t="s">
        <v>45</v>
      </c>
      <c r="BV14" s="56" t="s">
        <v>45</v>
      </c>
      <c r="BW14" s="56" t="s">
        <v>45</v>
      </c>
      <c r="BX14" s="56" t="s">
        <v>45</v>
      </c>
      <c r="BY14" s="56" t="s">
        <v>45</v>
      </c>
    </row>
    <row r="15" spans="1:77" ht="18" customHeight="1" x14ac:dyDescent="0.3">
      <c r="A15" s="51" t="s">
        <v>101</v>
      </c>
      <c r="C15" s="54" t="s">
        <v>99</v>
      </c>
      <c r="D15" s="55" t="s">
        <v>184</v>
      </c>
      <c r="E15" s="56"/>
      <c r="F15" s="56"/>
      <c r="G15" s="56"/>
      <c r="H15" s="56"/>
      <c r="I15" s="56"/>
      <c r="J15" s="56"/>
      <c r="K15" s="56"/>
      <c r="L15" s="56" t="s">
        <v>45</v>
      </c>
      <c r="M15" s="56" t="s">
        <v>45</v>
      </c>
      <c r="N15" s="56" t="s">
        <v>45</v>
      </c>
      <c r="O15" s="56" t="s">
        <v>45</v>
      </c>
      <c r="P15" s="56" t="s">
        <v>45</v>
      </c>
      <c r="Q15" s="56" t="s">
        <v>45</v>
      </c>
      <c r="R15" s="56" t="s">
        <v>45</v>
      </c>
      <c r="S15" s="56" t="s">
        <v>45</v>
      </c>
      <c r="T15" s="56" t="s">
        <v>45</v>
      </c>
      <c r="U15" s="56" t="s">
        <v>45</v>
      </c>
      <c r="V15" s="56" t="s">
        <v>45</v>
      </c>
      <c r="W15" s="56" t="s">
        <v>45</v>
      </c>
      <c r="X15" s="56" t="s">
        <v>45</v>
      </c>
      <c r="Y15" s="56" t="s">
        <v>45</v>
      </c>
      <c r="Z15" s="56" t="s">
        <v>45</v>
      </c>
      <c r="AA15" s="56" t="s">
        <v>45</v>
      </c>
      <c r="AB15" s="56" t="s">
        <v>45</v>
      </c>
      <c r="AC15" s="56" t="s">
        <v>45</v>
      </c>
      <c r="AD15" s="56" t="s">
        <v>45</v>
      </c>
      <c r="AE15" s="56" t="s">
        <v>45</v>
      </c>
      <c r="AF15" s="56" t="s">
        <v>45</v>
      </c>
      <c r="AG15" s="56" t="s">
        <v>45</v>
      </c>
      <c r="AH15" s="56" t="s">
        <v>45</v>
      </c>
      <c r="AI15" s="56" t="s">
        <v>45</v>
      </c>
      <c r="AJ15" s="56" t="s">
        <v>45</v>
      </c>
      <c r="AK15" s="56" t="s">
        <v>45</v>
      </c>
      <c r="AL15" s="56" t="s">
        <v>45</v>
      </c>
      <c r="AM15" s="56" t="s">
        <v>45</v>
      </c>
      <c r="AN15" s="56" t="s">
        <v>45</v>
      </c>
      <c r="AO15" s="56" t="s">
        <v>45</v>
      </c>
      <c r="AP15" s="56" t="s">
        <v>45</v>
      </c>
      <c r="AQ15" s="56" t="s">
        <v>45</v>
      </c>
      <c r="AR15" s="56" t="s">
        <v>45</v>
      </c>
      <c r="AS15" s="56" t="s">
        <v>45</v>
      </c>
      <c r="AT15" s="56" t="s">
        <v>45</v>
      </c>
      <c r="AU15" s="56" t="s">
        <v>45</v>
      </c>
      <c r="AV15" s="56" t="s">
        <v>45</v>
      </c>
      <c r="AW15" s="56" t="s">
        <v>45</v>
      </c>
      <c r="AX15" s="56" t="s">
        <v>45</v>
      </c>
      <c r="AY15" s="56" t="s">
        <v>45</v>
      </c>
      <c r="AZ15" s="56" t="s">
        <v>45</v>
      </c>
      <c r="BA15" s="56" t="s">
        <v>45</v>
      </c>
      <c r="BB15" s="56" t="s">
        <v>45</v>
      </c>
      <c r="BC15" s="56" t="s">
        <v>45</v>
      </c>
      <c r="BD15" s="56" t="s">
        <v>45</v>
      </c>
      <c r="BE15" s="56" t="s">
        <v>45</v>
      </c>
      <c r="BF15" s="56" t="s">
        <v>45</v>
      </c>
      <c r="BG15" s="56" t="s">
        <v>45</v>
      </c>
      <c r="BH15" s="56" t="s">
        <v>45</v>
      </c>
      <c r="BI15" s="56" t="s">
        <v>45</v>
      </c>
      <c r="BJ15" s="56" t="s">
        <v>45</v>
      </c>
      <c r="BK15" s="56" t="s">
        <v>45</v>
      </c>
      <c r="BL15" s="56" t="s">
        <v>45</v>
      </c>
      <c r="BM15" s="56" t="s">
        <v>45</v>
      </c>
      <c r="BN15" s="56" t="s">
        <v>45</v>
      </c>
      <c r="BO15" s="56" t="s">
        <v>45</v>
      </c>
      <c r="BP15" s="56" t="s">
        <v>45</v>
      </c>
      <c r="BQ15" s="56" t="s">
        <v>45</v>
      </c>
      <c r="BR15" s="56" t="s">
        <v>45</v>
      </c>
      <c r="BS15" s="56" t="s">
        <v>45</v>
      </c>
      <c r="BT15" s="56" t="s">
        <v>45</v>
      </c>
      <c r="BU15" s="56" t="s">
        <v>45</v>
      </c>
      <c r="BV15" s="56" t="s">
        <v>45</v>
      </c>
      <c r="BW15" s="56" t="s">
        <v>45</v>
      </c>
      <c r="BX15" s="56" t="s">
        <v>45</v>
      </c>
      <c r="BY15" s="56" t="s">
        <v>45</v>
      </c>
    </row>
    <row r="16" spans="1:77" ht="18" customHeight="1" x14ac:dyDescent="0.3">
      <c r="A16" s="51" t="s">
        <v>102</v>
      </c>
      <c r="C16" s="54" t="s">
        <v>100</v>
      </c>
      <c r="D16" s="55" t="s">
        <v>184</v>
      </c>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row>
    <row r="17" spans="3:77" ht="27.75" customHeight="1" x14ac:dyDescent="0.3">
      <c r="C17" s="34"/>
      <c r="D17" s="37"/>
      <c r="E17" s="44" t="s">
        <v>179</v>
      </c>
      <c r="F17" s="44" t="s">
        <v>179</v>
      </c>
      <c r="G17" s="44" t="s">
        <v>179</v>
      </c>
      <c r="H17" s="44" t="s">
        <v>179</v>
      </c>
      <c r="I17" s="44" t="s">
        <v>179</v>
      </c>
      <c r="J17" s="44" t="s">
        <v>179</v>
      </c>
      <c r="K17" s="44" t="s">
        <v>179</v>
      </c>
      <c r="L17" s="44" t="s">
        <v>179</v>
      </c>
      <c r="M17" s="44" t="s">
        <v>179</v>
      </c>
      <c r="N17" s="44" t="s">
        <v>179</v>
      </c>
      <c r="O17" s="44" t="s">
        <v>179</v>
      </c>
      <c r="P17" s="44" t="s">
        <v>179</v>
      </c>
      <c r="Q17" s="44" t="s">
        <v>179</v>
      </c>
      <c r="R17" s="44" t="s">
        <v>179</v>
      </c>
      <c r="S17" s="44" t="s">
        <v>179</v>
      </c>
      <c r="T17" s="44" t="s">
        <v>179</v>
      </c>
      <c r="U17" s="44" t="s">
        <v>179</v>
      </c>
      <c r="V17" s="44" t="s">
        <v>179</v>
      </c>
      <c r="W17" s="44" t="s">
        <v>179</v>
      </c>
      <c r="X17" s="44" t="s">
        <v>179</v>
      </c>
      <c r="Y17" s="44" t="s">
        <v>179</v>
      </c>
      <c r="Z17" s="44" t="s">
        <v>179</v>
      </c>
      <c r="AA17" s="44" t="s">
        <v>179</v>
      </c>
      <c r="AB17" s="44" t="s">
        <v>179</v>
      </c>
      <c r="AC17" s="44" t="s">
        <v>179</v>
      </c>
      <c r="AD17" s="44" t="s">
        <v>179</v>
      </c>
      <c r="AE17" s="44" t="s">
        <v>179</v>
      </c>
      <c r="AF17" s="44" t="s">
        <v>179</v>
      </c>
      <c r="AG17" s="44" t="s">
        <v>179</v>
      </c>
      <c r="AH17" s="44" t="s">
        <v>179</v>
      </c>
      <c r="AI17" s="44" t="s">
        <v>179</v>
      </c>
      <c r="AJ17" s="44" t="s">
        <v>179</v>
      </c>
      <c r="AK17" s="44" t="s">
        <v>179</v>
      </c>
      <c r="AL17" s="44" t="s">
        <v>179</v>
      </c>
      <c r="AM17" s="44" t="s">
        <v>179</v>
      </c>
      <c r="AN17" s="44" t="s">
        <v>179</v>
      </c>
      <c r="AO17" s="44" t="s">
        <v>179</v>
      </c>
      <c r="AP17" s="44" t="s">
        <v>179</v>
      </c>
      <c r="AQ17" s="44" t="s">
        <v>179</v>
      </c>
      <c r="AR17" s="44" t="s">
        <v>179</v>
      </c>
      <c r="AS17" s="44" t="s">
        <v>179</v>
      </c>
      <c r="AT17" s="44" t="s">
        <v>179</v>
      </c>
      <c r="AU17" s="44" t="s">
        <v>179</v>
      </c>
      <c r="AV17" s="44" t="s">
        <v>179</v>
      </c>
      <c r="AW17" s="44" t="s">
        <v>179</v>
      </c>
      <c r="AX17" s="44" t="s">
        <v>179</v>
      </c>
      <c r="AY17" s="44" t="s">
        <v>179</v>
      </c>
      <c r="AZ17" s="44" t="s">
        <v>179</v>
      </c>
      <c r="BA17" s="44" t="s">
        <v>179</v>
      </c>
      <c r="BB17" s="44" t="s">
        <v>179</v>
      </c>
      <c r="BC17" s="44" t="s">
        <v>179</v>
      </c>
      <c r="BD17" s="44" t="s">
        <v>179</v>
      </c>
      <c r="BE17" s="44" t="s">
        <v>179</v>
      </c>
      <c r="BF17" s="44" t="s">
        <v>179</v>
      </c>
      <c r="BG17" s="44" t="s">
        <v>179</v>
      </c>
      <c r="BH17" s="44" t="s">
        <v>179</v>
      </c>
      <c r="BI17" s="44" t="s">
        <v>179</v>
      </c>
      <c r="BJ17" s="44" t="s">
        <v>179</v>
      </c>
      <c r="BK17" s="44" t="s">
        <v>179</v>
      </c>
      <c r="BL17" s="44" t="s">
        <v>179</v>
      </c>
      <c r="BM17" s="44" t="s">
        <v>179</v>
      </c>
      <c r="BN17" s="44" t="s">
        <v>179</v>
      </c>
      <c r="BO17" s="44" t="s">
        <v>179</v>
      </c>
      <c r="BP17" s="44" t="s">
        <v>179</v>
      </c>
      <c r="BQ17" s="44" t="s">
        <v>179</v>
      </c>
      <c r="BR17" s="44" t="s">
        <v>179</v>
      </c>
      <c r="BS17" s="44" t="s">
        <v>179</v>
      </c>
      <c r="BT17" s="44" t="s">
        <v>179</v>
      </c>
      <c r="BU17" s="44" t="s">
        <v>179</v>
      </c>
      <c r="BV17" s="44" t="s">
        <v>179</v>
      </c>
      <c r="BW17" s="44" t="s">
        <v>179</v>
      </c>
      <c r="BX17" s="44" t="s">
        <v>179</v>
      </c>
      <c r="BY17" s="44" t="s">
        <v>179</v>
      </c>
    </row>
    <row r="18" spans="3:77" ht="18" customHeight="1" x14ac:dyDescent="0.3">
      <c r="C18" s="6" t="str">
        <f>'Plan List'!C7</f>
        <v>PCSP (formerly known as ISP)</v>
      </c>
      <c r="D18" s="41">
        <f ca="1">TODAY()-'Plan List'!D7</f>
        <v>43508</v>
      </c>
      <c r="E18" s="57"/>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row>
    <row r="19" spans="3:77" ht="18" customHeight="1" x14ac:dyDescent="0.3">
      <c r="C19" s="6" t="str">
        <f>'Plan List'!C8</f>
        <v>IFP - Indivdual Financial Plan</v>
      </c>
      <c r="D19" s="38">
        <f ca="1">TODAY()-'Plan List'!D8</f>
        <v>43508</v>
      </c>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row>
    <row r="20" spans="3:77" ht="18" customHeight="1" x14ac:dyDescent="0.3">
      <c r="C20" s="6" t="str">
        <f>'Plan List'!C9</f>
        <v>IISP</v>
      </c>
      <c r="D20" s="47" t="s">
        <v>180</v>
      </c>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3:77" ht="18" customHeight="1" x14ac:dyDescent="0.3">
      <c r="C21" s="6" t="str">
        <f>'Plan List'!C10</f>
        <v>IISP Summary of goal progress</v>
      </c>
      <c r="D21" s="38">
        <f ca="1">TODAY()-'Plan List'!D10</f>
        <v>43693</v>
      </c>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row>
    <row r="22" spans="3:77" ht="18" customHeight="1" x14ac:dyDescent="0.3">
      <c r="C22" s="6" t="str">
        <f>'Plan List'!C11</f>
        <v>Property Record</v>
      </c>
      <c r="D22" s="38">
        <f ca="1">TODAY()-'Plan List'!D11</f>
        <v>43873</v>
      </c>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row>
    <row r="23" spans="3:77" ht="18" customHeight="1" x14ac:dyDescent="0.3">
      <c r="C23" s="6" t="str">
        <f>'Plan List'!C12</f>
        <v>Behavioral Tracking</v>
      </c>
      <c r="D23" s="38">
        <f ca="1">TODAY()-'Plan List'!D12</f>
        <v>43873</v>
      </c>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row>
    <row r="24" spans="3:77" ht="18" customHeight="1" x14ac:dyDescent="0.3">
      <c r="C24" s="6" t="str">
        <f>'Plan List'!C13</f>
        <v>PBSP - Postitve Behavior Support Plan</v>
      </c>
      <c r="D24" s="40" t="s">
        <v>183</v>
      </c>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row>
    <row r="25" spans="3:77" ht="18" customHeight="1" x14ac:dyDescent="0.3">
      <c r="C25" s="6" t="str">
        <f>'Plan List'!C14</f>
        <v>CSCP - Cross Systems Crisis Plan</v>
      </c>
      <c r="D25" s="38">
        <f ca="1">TODAY()-'Plan List'!D14</f>
        <v>43873</v>
      </c>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row>
    <row r="26" spans="3:77" ht="18" customHeight="1" x14ac:dyDescent="0.3">
      <c r="C26" s="6" t="str">
        <f>'Plan List'!C15</f>
        <v>Data monitoring for PBSP when Restrictive Procedures in place</v>
      </c>
      <c r="D26" s="40" t="s">
        <v>183</v>
      </c>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row>
    <row r="27" spans="3:77" ht="18" customHeight="1" x14ac:dyDescent="0.3">
      <c r="C27" s="6" t="str">
        <f>'Plan List'!C16</f>
        <v xml:space="preserve">Data monitoring for PBSP WITHOUT Restrictive Procedures </v>
      </c>
      <c r="D27" s="38">
        <f ca="1">TODAY()-'Plan List'!D16</f>
        <v>43693</v>
      </c>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row>
    <row r="28" spans="3:77" ht="18" customHeight="1" x14ac:dyDescent="0.3">
      <c r="C28" s="6" t="str">
        <f>'Plan List'!C17</f>
        <v>ETP</v>
      </c>
      <c r="D28" s="38">
        <f ca="1">TODAY()-'Plan List'!D17</f>
        <v>43508</v>
      </c>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row>
    <row r="29" spans="3:77" ht="18" customHeight="1" x14ac:dyDescent="0.3">
      <c r="C29" s="6" t="str">
        <f>'Plan List'!C18</f>
        <v>FA - Functional Assessment</v>
      </c>
      <c r="D29" s="38">
        <f ca="1">TODAY()-'Plan List'!D18</f>
        <v>43693</v>
      </c>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row>
    <row r="30" spans="3:77" ht="18" customHeight="1" x14ac:dyDescent="0.3">
      <c r="C30" s="6" t="str">
        <f>'Plan List'!C20</f>
        <v>Initial FA - Functional Assessment Plan</v>
      </c>
      <c r="D30" s="38" t="e">
        <f ca="1">TODAY()-'Plan List'!D20</f>
        <v>#VALUE!</v>
      </c>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row>
    <row r="31" spans="3:77" ht="18" customHeight="1" x14ac:dyDescent="0.3">
      <c r="C31" s="6" t="str">
        <f>'Plan List'!C22</f>
        <v>Nurse Delegation 90 day review documentation</v>
      </c>
      <c r="D31" s="38">
        <f ca="1">TODAY()-'Plan List'!D22</f>
        <v>43783</v>
      </c>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row>
    <row r="32" spans="3:77" ht="18" customHeight="1" x14ac:dyDescent="0.3">
      <c r="C32" s="6" t="str">
        <f>'Plan List'!C23</f>
        <v>Nurse Delegation Consent</v>
      </c>
      <c r="D32" s="38">
        <f ca="1">TODAY()-'Plan List'!D23</f>
        <v>43873</v>
      </c>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row>
    <row r="33" spans="3:77" ht="18" customHeight="1" x14ac:dyDescent="0.3">
      <c r="C33" s="6" t="str">
        <f>'Plan List'!C24</f>
        <v>Nurse Delegation specific instructions</v>
      </c>
      <c r="D33" s="38">
        <f ca="1">TODAY()-'Plan List'!D24</f>
        <v>43873</v>
      </c>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row>
    <row r="34" spans="3:77" ht="18" customHeight="1" x14ac:dyDescent="0.3">
      <c r="C34" s="6" t="str">
        <f>'Plan List'!C25</f>
        <v>Psych Med Plans</v>
      </c>
      <c r="D34" s="40" t="s">
        <v>183</v>
      </c>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row>
    <row r="35" spans="3:77" ht="18" customHeight="1" x14ac:dyDescent="0.3">
      <c r="C35" s="6" t="str">
        <f>'Plan List'!C26</f>
        <v>Psychiatric Referral Summary / similar form</v>
      </c>
      <c r="D35" s="40" t="s">
        <v>183</v>
      </c>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row>
    <row r="36" spans="3:77" ht="18" customHeight="1" x14ac:dyDescent="0.3">
      <c r="C36" s="6" t="str">
        <f>'Plan List'!C27</f>
        <v>Request for Exception to Policy (ETP) for use of Restrictive Procedures</v>
      </c>
      <c r="D36" s="40" t="s">
        <v>183</v>
      </c>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row>
    <row r="37" spans="3:77" ht="18" customHeight="1" x14ac:dyDescent="0.3">
      <c r="C37" s="6" t="str">
        <f>'Plan List'!C28</f>
        <v>Copy of guardianship papers</v>
      </c>
      <c r="D37" s="38" t="e">
        <f ca="1">TODAY()-'Plan List'!D28</f>
        <v>#VALUE!</v>
      </c>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row>
    <row r="38" spans="3:77" ht="18" customHeight="1" x14ac:dyDescent="0.3">
      <c r="C38" s="6" t="str">
        <f>'Plan List'!C29</f>
        <v xml:space="preserve">Consent for Use of Restrictive Procedures Requiring an ETP </v>
      </c>
      <c r="D38" s="40" t="s">
        <v>183</v>
      </c>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row>
    <row r="39" spans="3:77" ht="18" customHeight="1" x14ac:dyDescent="0.3">
      <c r="C39" s="6" t="str">
        <f>'Plan List'!C30</f>
        <v>Residential Provider's Report of Weapon Ownership in Residential Settings</v>
      </c>
      <c r="D39" s="38" t="e">
        <f ca="1">TODAY()-'Plan List'!D30</f>
        <v>#VALUE!</v>
      </c>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row>
    <row r="40" spans="3:77" ht="18" customHeight="1" x14ac:dyDescent="0.3">
      <c r="C40" s="6" t="e">
        <f>'Plan List'!#REF!</f>
        <v>#REF!</v>
      </c>
      <c r="D40" s="40" t="s">
        <v>183</v>
      </c>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row>
    <row r="41" spans="3:77" ht="18" customHeight="1" x14ac:dyDescent="0.3">
      <c r="C41" s="6" t="str">
        <f>'Plan List'!C31</f>
        <v>Medical Device with known safety risk</v>
      </c>
      <c r="D41" s="38">
        <f ca="1">TODAY()-'Plan List'!D31</f>
        <v>43143</v>
      </c>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row>
    <row r="42" spans="3:77" ht="18" customHeight="1" x14ac:dyDescent="0.3">
      <c r="C42" s="6" t="str">
        <f>'Plan List'!C32</f>
        <v>Initial IISP</v>
      </c>
      <c r="D42" s="38">
        <f ca="1">TODAY()-'Plan List'!D32</f>
        <v>43843</v>
      </c>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row>
    <row r="43" spans="3:77" ht="18" customHeight="1" x14ac:dyDescent="0.3">
      <c r="C43" s="6" t="str">
        <f>'Plan List'!C33</f>
        <v>Community Protection Treatment Plan</v>
      </c>
      <c r="D43" s="38">
        <f ca="1">TODAY()-'Plan List'!D33</f>
        <v>43783</v>
      </c>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row>
    <row r="44" spans="3:77" ht="18" customHeight="1" x14ac:dyDescent="0.3">
      <c r="C44" s="6" t="str">
        <f>'Plan List'!C34</f>
        <v>Residential Site Approval for Community Protection</v>
      </c>
      <c r="D44" s="40" t="s">
        <v>183</v>
      </c>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row>
    <row r="45" spans="3:77" ht="18" customHeight="1" x14ac:dyDescent="0.3">
      <c r="C45" s="6" t="str">
        <f>'Plan List'!C35</f>
        <v>Written psychosexual evaluation or risk assessment</v>
      </c>
      <c r="D45" s="40" t="s">
        <v>183</v>
      </c>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row>
    <row r="46" spans="3:77" ht="18" customHeight="1" x14ac:dyDescent="0.3">
      <c r="C46" s="6" t="str">
        <f>'Plan List'!C36</f>
        <v>Chaperone Agreements</v>
      </c>
      <c r="D46" s="40" t="s">
        <v>183</v>
      </c>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row>
    <row r="47" spans="3:77" ht="18" customHeight="1" x14ac:dyDescent="0.3">
      <c r="C47" s="6" t="str">
        <f>'Plan List'!C37</f>
        <v>Documentation of Registration with law enforcement</v>
      </c>
      <c r="D47" s="40" t="s">
        <v>183</v>
      </c>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row>
    <row r="48" spans="3:77" ht="18" customHeight="1" x14ac:dyDescent="0.3">
      <c r="C48" s="6" t="str">
        <f>'Plan List'!C38</f>
        <v>Mixed Household request</v>
      </c>
      <c r="D48" s="40" t="s">
        <v>183</v>
      </c>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row>
    <row r="49" spans="3:77" ht="18" customHeight="1" x14ac:dyDescent="0.3">
      <c r="C49" s="6" t="str">
        <f>'Plan List'!C39</f>
        <v>Crisis Diversion Monthly Summary / Progress Notes</v>
      </c>
      <c r="D49" s="38">
        <f ca="1">TODAY()-'Plan List'!D39</f>
        <v>43843</v>
      </c>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row>
    <row r="50" spans="3:77" ht="18" customHeight="1" x14ac:dyDescent="0.3">
      <c r="C50" s="6" t="str">
        <f>'Plan List'!C40</f>
        <v>Crisis Diversion Treatment Plan</v>
      </c>
      <c r="D50" s="40" t="s">
        <v>183</v>
      </c>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row>
    <row r="51" spans="3:77" ht="18" customHeight="1" x14ac:dyDescent="0.3">
      <c r="C51" s="6" t="str">
        <f>'Plan List'!C41</f>
        <v>Admission Agreement</v>
      </c>
      <c r="D51" s="40" t="s">
        <v>183</v>
      </c>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row>
    <row r="52" spans="3:77" ht="18" customHeight="1" x14ac:dyDescent="0.3">
      <c r="C52" s="6" t="str">
        <f>'Plan List'!C42</f>
        <v>PCP - Person Centered Plan</v>
      </c>
      <c r="D52" s="40" t="s">
        <v>183</v>
      </c>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row>
    <row r="53" spans="3:77" ht="18" customHeight="1" x14ac:dyDescent="0.3">
      <c r="C53" s="6"/>
      <c r="D53" s="38" t="s">
        <v>183</v>
      </c>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row>
    <row r="54" spans="3:77" ht="18" customHeight="1" x14ac:dyDescent="0.3">
      <c r="C54" s="6"/>
      <c r="D54" s="38" t="s">
        <v>183</v>
      </c>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row>
    <row r="55" spans="3:77" ht="18" customHeight="1" x14ac:dyDescent="0.3">
      <c r="C55" s="6"/>
      <c r="D55" s="38" t="s">
        <v>183</v>
      </c>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row>
    <row r="56" spans="3:77" ht="18" customHeight="1" x14ac:dyDescent="0.3">
      <c r="C56" s="6"/>
      <c r="D56" s="38" t="s">
        <v>183</v>
      </c>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row>
    <row r="57" spans="3:77" ht="18" customHeight="1" x14ac:dyDescent="0.3">
      <c r="C57" s="6"/>
      <c r="D57" s="38" t="s">
        <v>183</v>
      </c>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row>
    <row r="58" spans="3:77" ht="18" customHeight="1" x14ac:dyDescent="0.3">
      <c r="C58" s="6"/>
      <c r="D58" s="38" t="s">
        <v>183</v>
      </c>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row>
    <row r="59" spans="3:77" ht="18" customHeight="1" x14ac:dyDescent="0.3">
      <c r="C59" s="6"/>
      <c r="D59" s="38" t="s">
        <v>183</v>
      </c>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row>
    <row r="60" spans="3:77" ht="18" customHeight="1" x14ac:dyDescent="0.3">
      <c r="C60" s="6"/>
      <c r="D60" s="38" t="s">
        <v>183</v>
      </c>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row>
    <row r="61" spans="3:77" ht="18" customHeight="1" x14ac:dyDescent="0.3">
      <c r="C61" s="21"/>
      <c r="D61" s="2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row>
    <row r="62" spans="3:77" ht="18" customHeight="1" x14ac:dyDescent="0.3">
      <c r="C62" s="21"/>
      <c r="D62" s="2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row>
    <row r="63" spans="3:77" ht="18" customHeight="1" x14ac:dyDescent="0.3">
      <c r="C63" s="21"/>
      <c r="D63" s="2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row>
    <row r="64" spans="3:77" ht="18" customHeight="1" x14ac:dyDescent="0.3">
      <c r="C64" s="21"/>
      <c r="D64" s="2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row>
    <row r="65" spans="3:77" ht="18" customHeight="1" x14ac:dyDescent="0.3">
      <c r="C65" s="21"/>
      <c r="D65" s="2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row>
    <row r="66" spans="3:77" ht="18" customHeight="1" x14ac:dyDescent="0.3">
      <c r="C66" s="21"/>
      <c r="D66" s="2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row>
    <row r="67" spans="3:77" ht="18" customHeight="1" x14ac:dyDescent="0.3">
      <c r="C67" s="21"/>
      <c r="D67" s="2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row>
    <row r="68" spans="3:77" ht="18" customHeight="1" x14ac:dyDescent="0.3">
      <c r="C68" s="21"/>
      <c r="D68" s="2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row>
    <row r="69" spans="3:77" ht="18" customHeight="1" x14ac:dyDescent="0.3">
      <c r="C69" s="21"/>
      <c r="D69" s="2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row>
    <row r="70" spans="3:77" ht="18" customHeight="1" x14ac:dyDescent="0.3">
      <c r="C70" s="21"/>
      <c r="D70" s="2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row>
    <row r="71" spans="3:77" ht="18" customHeight="1" x14ac:dyDescent="0.3">
      <c r="C71" s="21"/>
      <c r="D71" s="2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row>
    <row r="72" spans="3:77" ht="18" customHeight="1" x14ac:dyDescent="0.3">
      <c r="C72" s="21"/>
      <c r="D72" s="2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row>
    <row r="73" spans="3:77" ht="18" customHeight="1" x14ac:dyDescent="0.3">
      <c r="C73" s="21"/>
      <c r="D73" s="2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row>
    <row r="74" spans="3:77" ht="18" customHeight="1" x14ac:dyDescent="0.3">
      <c r="C74" s="21"/>
      <c r="D74" s="2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row>
    <row r="75" spans="3:77" ht="18" customHeight="1" x14ac:dyDescent="0.3">
      <c r="C75" s="21"/>
      <c r="D75" s="2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row>
    <row r="76" spans="3:77" ht="18" customHeight="1" x14ac:dyDescent="0.3">
      <c r="C76" s="21"/>
      <c r="D76" s="2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row>
    <row r="77" spans="3:77" ht="18" customHeight="1" x14ac:dyDescent="0.3">
      <c r="C77" s="21"/>
      <c r="D77" s="2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row>
    <row r="78" spans="3:77" ht="18" customHeight="1" x14ac:dyDescent="0.3">
      <c r="C78" s="21"/>
      <c r="D78" s="2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row>
    <row r="79" spans="3:77" ht="18" customHeight="1" x14ac:dyDescent="0.3">
      <c r="C79" s="23"/>
      <c r="D79" s="36"/>
      <c r="E79" s="36"/>
      <c r="F79" s="23"/>
    </row>
    <row r="80" spans="3:77" ht="18" customHeight="1" x14ac:dyDescent="0.3">
      <c r="C80" s="23"/>
      <c r="D80" s="36"/>
      <c r="E80" s="36"/>
      <c r="F80" s="23"/>
    </row>
    <row r="81" spans="3:6" ht="18" customHeight="1" x14ac:dyDescent="0.3">
      <c r="C81" s="23"/>
      <c r="D81" s="36"/>
      <c r="E81" s="36"/>
      <c r="F81" s="23"/>
    </row>
    <row r="82" spans="3:6" ht="18" customHeight="1" x14ac:dyDescent="0.3">
      <c r="C82" s="23"/>
      <c r="D82" s="36"/>
      <c r="E82" s="36"/>
      <c r="F82" s="23"/>
    </row>
    <row r="83" spans="3:6" ht="18" customHeight="1" x14ac:dyDescent="0.3">
      <c r="C83" s="23"/>
      <c r="D83" s="36"/>
      <c r="E83" s="36"/>
      <c r="F83" s="23"/>
    </row>
    <row r="84" spans="3:6" ht="18" customHeight="1" x14ac:dyDescent="0.3">
      <c r="C84" s="23"/>
      <c r="D84" s="36"/>
      <c r="E84" s="36"/>
      <c r="F84" s="23"/>
    </row>
    <row r="85" spans="3:6" ht="18" customHeight="1" x14ac:dyDescent="0.3">
      <c r="C85" s="23"/>
      <c r="D85" s="36"/>
      <c r="E85" s="36"/>
      <c r="F85" s="23"/>
    </row>
    <row r="86" spans="3:6" ht="18" customHeight="1" x14ac:dyDescent="0.3">
      <c r="C86" s="23"/>
      <c r="D86" s="36"/>
      <c r="E86" s="36"/>
      <c r="F86" s="23"/>
    </row>
    <row r="87" spans="3:6" ht="18" customHeight="1" x14ac:dyDescent="0.3">
      <c r="C87" s="23"/>
      <c r="D87" s="36"/>
      <c r="E87" s="36"/>
      <c r="F87" s="23"/>
    </row>
    <row r="88" spans="3:6" ht="18" customHeight="1" x14ac:dyDescent="0.3">
      <c r="C88" s="23"/>
      <c r="D88" s="36"/>
      <c r="E88" s="36"/>
      <c r="F88" s="23"/>
    </row>
    <row r="89" spans="3:6" ht="18" customHeight="1" x14ac:dyDescent="0.3">
      <c r="C89" s="23"/>
      <c r="D89" s="36"/>
      <c r="E89" s="36"/>
      <c r="F89" s="23"/>
    </row>
    <row r="90" spans="3:6" ht="18" customHeight="1" x14ac:dyDescent="0.3">
      <c r="C90" s="23"/>
      <c r="D90" s="36"/>
      <c r="E90" s="36"/>
      <c r="F90" s="23"/>
    </row>
    <row r="91" spans="3:6" ht="18" customHeight="1" x14ac:dyDescent="0.3">
      <c r="C91" s="23"/>
      <c r="D91" s="36"/>
      <c r="E91" s="36"/>
      <c r="F91" s="23"/>
    </row>
    <row r="92" spans="3:6" ht="18" customHeight="1" x14ac:dyDescent="0.3">
      <c r="C92" s="23"/>
      <c r="D92" s="36"/>
      <c r="E92" s="36"/>
      <c r="F92" s="23"/>
    </row>
    <row r="93" spans="3:6" ht="18" customHeight="1" x14ac:dyDescent="0.3">
      <c r="C93" s="23"/>
      <c r="D93" s="36"/>
      <c r="E93" s="36"/>
      <c r="F93" s="23"/>
    </row>
    <row r="94" spans="3:6" ht="18" customHeight="1" x14ac:dyDescent="0.3">
      <c r="C94" s="23"/>
      <c r="D94" s="36"/>
      <c r="E94" s="36"/>
      <c r="F94" s="23"/>
    </row>
    <row r="95" spans="3:6" ht="18" customHeight="1" x14ac:dyDescent="0.3">
      <c r="C95" s="23"/>
      <c r="D95" s="36"/>
      <c r="E95" s="36"/>
      <c r="F95" s="23"/>
    </row>
    <row r="96" spans="3:6" ht="18" customHeight="1" x14ac:dyDescent="0.3">
      <c r="C96" s="23"/>
      <c r="D96" s="36"/>
      <c r="E96" s="36"/>
      <c r="F96" s="23"/>
    </row>
    <row r="97" spans="3:6" ht="18" customHeight="1" x14ac:dyDescent="0.3">
      <c r="C97" s="23"/>
      <c r="D97" s="36"/>
      <c r="E97" s="36"/>
      <c r="F97" s="23"/>
    </row>
    <row r="98" spans="3:6" ht="18" customHeight="1" x14ac:dyDescent="0.3">
      <c r="C98" s="23"/>
      <c r="D98" s="36"/>
      <c r="E98" s="36"/>
      <c r="F98" s="23"/>
    </row>
    <row r="99" spans="3:6" ht="18" customHeight="1" x14ac:dyDescent="0.3">
      <c r="C99" s="23"/>
      <c r="D99" s="36"/>
      <c r="E99" s="36"/>
      <c r="F99" s="23"/>
    </row>
    <row r="100" spans="3:6" ht="18" customHeight="1" x14ac:dyDescent="0.3">
      <c r="C100" s="23"/>
      <c r="D100" s="36"/>
      <c r="E100" s="36"/>
      <c r="F100" s="23"/>
    </row>
    <row r="101" spans="3:6" ht="18" customHeight="1" x14ac:dyDescent="0.3">
      <c r="C101" s="23"/>
      <c r="D101" s="36"/>
      <c r="E101" s="36"/>
      <c r="F101" s="23"/>
    </row>
    <row r="102" spans="3:6" ht="18" customHeight="1" x14ac:dyDescent="0.3">
      <c r="C102" s="23"/>
      <c r="D102" s="36"/>
      <c r="E102" s="36"/>
      <c r="F102" s="23"/>
    </row>
    <row r="103" spans="3:6" ht="18" customHeight="1" x14ac:dyDescent="0.3">
      <c r="C103" s="23"/>
      <c r="D103" s="36"/>
      <c r="E103" s="36"/>
      <c r="F103" s="23"/>
    </row>
    <row r="104" spans="3:6" ht="18" customHeight="1" x14ac:dyDescent="0.3">
      <c r="C104" s="23"/>
      <c r="D104" s="36"/>
      <c r="E104" s="36"/>
      <c r="F104" s="23"/>
    </row>
    <row r="105" spans="3:6" ht="18" customHeight="1" x14ac:dyDescent="0.3">
      <c r="C105" s="23"/>
      <c r="D105" s="36"/>
      <c r="E105" s="36"/>
      <c r="F105" s="23"/>
    </row>
    <row r="106" spans="3:6" ht="18" customHeight="1" x14ac:dyDescent="0.3">
      <c r="C106" s="23"/>
      <c r="D106" s="36"/>
      <c r="E106" s="36"/>
      <c r="F106" s="23"/>
    </row>
    <row r="107" spans="3:6" ht="18" customHeight="1" x14ac:dyDescent="0.3">
      <c r="C107" s="23"/>
      <c r="D107" s="36"/>
      <c r="E107" s="36"/>
      <c r="F107" s="23"/>
    </row>
    <row r="108" spans="3:6" ht="18" customHeight="1" x14ac:dyDescent="0.3">
      <c r="C108" s="23"/>
      <c r="D108" s="36"/>
      <c r="E108" s="36"/>
      <c r="F108" s="23"/>
    </row>
    <row r="109" spans="3:6" ht="18" customHeight="1" x14ac:dyDescent="0.3">
      <c r="C109" s="23"/>
      <c r="D109" s="36"/>
      <c r="E109" s="36"/>
      <c r="F109" s="23"/>
    </row>
    <row r="110" spans="3:6" ht="18" customHeight="1" x14ac:dyDescent="0.3">
      <c r="C110" s="23"/>
      <c r="D110" s="36"/>
      <c r="E110" s="36"/>
      <c r="F110" s="23"/>
    </row>
    <row r="111" spans="3:6" ht="18" customHeight="1" x14ac:dyDescent="0.3">
      <c r="C111" s="23"/>
      <c r="D111" s="36"/>
      <c r="E111" s="36"/>
      <c r="F111" s="23"/>
    </row>
    <row r="112" spans="3:6" ht="18" customHeight="1" x14ac:dyDescent="0.3">
      <c r="C112" s="23"/>
      <c r="D112" s="36"/>
      <c r="E112" s="36"/>
      <c r="F112" s="23"/>
    </row>
    <row r="113" spans="3:6" ht="18" customHeight="1" x14ac:dyDescent="0.3">
      <c r="C113" s="23"/>
      <c r="D113" s="36"/>
      <c r="E113" s="36"/>
      <c r="F113" s="23"/>
    </row>
    <row r="114" spans="3:6" ht="18" customHeight="1" x14ac:dyDescent="0.3">
      <c r="C114" s="23"/>
      <c r="D114" s="36"/>
      <c r="E114" s="36"/>
      <c r="F114" s="23"/>
    </row>
    <row r="115" spans="3:6" ht="18" customHeight="1" x14ac:dyDescent="0.3">
      <c r="C115" s="23"/>
      <c r="D115" s="36"/>
      <c r="E115" s="36"/>
      <c r="F115" s="23"/>
    </row>
    <row r="116" spans="3:6" ht="18" customHeight="1" x14ac:dyDescent="0.3">
      <c r="C116" s="23"/>
      <c r="D116" s="36"/>
      <c r="E116" s="36"/>
      <c r="F116" s="23"/>
    </row>
    <row r="117" spans="3:6" ht="18" customHeight="1" x14ac:dyDescent="0.3">
      <c r="C117" s="23"/>
      <c r="D117" s="36"/>
      <c r="E117" s="36"/>
      <c r="F117" s="23"/>
    </row>
    <row r="118" spans="3:6" ht="18" customHeight="1" x14ac:dyDescent="0.3">
      <c r="C118" s="23"/>
      <c r="D118" s="36"/>
      <c r="E118" s="36"/>
      <c r="F118" s="23"/>
    </row>
    <row r="119" spans="3:6" ht="18" customHeight="1" x14ac:dyDescent="0.3">
      <c r="C119" s="23"/>
      <c r="D119" s="36"/>
      <c r="E119" s="36"/>
      <c r="F119" s="23"/>
    </row>
    <row r="120" spans="3:6" ht="18" customHeight="1" x14ac:dyDescent="0.3">
      <c r="C120" s="23"/>
      <c r="D120" s="36"/>
      <c r="E120" s="36"/>
      <c r="F120" s="23"/>
    </row>
    <row r="121" spans="3:6" ht="18" customHeight="1" x14ac:dyDescent="0.3">
      <c r="C121" s="23"/>
      <c r="D121" s="36"/>
      <c r="E121" s="36"/>
      <c r="F121" s="23"/>
    </row>
    <row r="122" spans="3:6" ht="18" customHeight="1" x14ac:dyDescent="0.3">
      <c r="C122" s="23"/>
      <c r="D122" s="36"/>
      <c r="E122" s="36"/>
      <c r="F122" s="23"/>
    </row>
    <row r="123" spans="3:6" ht="18" customHeight="1" x14ac:dyDescent="0.3">
      <c r="C123" s="23"/>
      <c r="D123" s="36"/>
      <c r="E123" s="36"/>
      <c r="F123" s="23"/>
    </row>
    <row r="124" spans="3:6" ht="18" customHeight="1" x14ac:dyDescent="0.3">
      <c r="C124" s="23"/>
      <c r="D124" s="36"/>
      <c r="E124" s="36"/>
      <c r="F124" s="23"/>
    </row>
    <row r="125" spans="3:6" ht="18" customHeight="1" x14ac:dyDescent="0.3">
      <c r="C125" s="23"/>
      <c r="D125" s="36"/>
      <c r="E125" s="36"/>
      <c r="F125" s="23"/>
    </row>
    <row r="126" spans="3:6" ht="18" customHeight="1" x14ac:dyDescent="0.3">
      <c r="C126" s="23"/>
      <c r="D126" s="36"/>
      <c r="E126" s="36"/>
      <c r="F126" s="23"/>
    </row>
    <row r="127" spans="3:6" ht="18" customHeight="1" x14ac:dyDescent="0.3">
      <c r="C127" s="23"/>
      <c r="D127" s="36"/>
      <c r="E127" s="36"/>
      <c r="F127" s="23"/>
    </row>
    <row r="128" spans="3:6" ht="18" customHeight="1" x14ac:dyDescent="0.3">
      <c r="C128" s="23"/>
      <c r="D128" s="36"/>
      <c r="E128" s="36"/>
      <c r="F128" s="23"/>
    </row>
    <row r="129" spans="3:6" ht="18" customHeight="1" x14ac:dyDescent="0.3">
      <c r="C129" s="23"/>
      <c r="D129" s="36"/>
      <c r="E129" s="36"/>
      <c r="F129" s="23"/>
    </row>
    <row r="130" spans="3:6" ht="18" customHeight="1" x14ac:dyDescent="0.3">
      <c r="C130" s="23"/>
      <c r="D130" s="36"/>
      <c r="E130" s="36"/>
      <c r="F130" s="23"/>
    </row>
    <row r="131" spans="3:6" ht="18" customHeight="1" x14ac:dyDescent="0.3">
      <c r="C131" s="23"/>
      <c r="D131" s="36"/>
      <c r="E131" s="36"/>
      <c r="F131" s="23"/>
    </row>
    <row r="132" spans="3:6" ht="18" customHeight="1" x14ac:dyDescent="0.3">
      <c r="C132" s="23"/>
      <c r="D132" s="36"/>
      <c r="E132" s="36"/>
      <c r="F132" s="23"/>
    </row>
    <row r="133" spans="3:6" ht="18" customHeight="1" x14ac:dyDescent="0.3">
      <c r="C133" s="23"/>
      <c r="D133" s="36"/>
      <c r="E133" s="36"/>
      <c r="F133" s="23"/>
    </row>
    <row r="134" spans="3:6" ht="18" customHeight="1" x14ac:dyDescent="0.3">
      <c r="C134" s="23"/>
      <c r="D134" s="36"/>
      <c r="E134" s="36"/>
      <c r="F134" s="23"/>
    </row>
    <row r="135" spans="3:6" ht="18" customHeight="1" x14ac:dyDescent="0.3">
      <c r="C135" s="23"/>
      <c r="D135" s="36"/>
      <c r="E135" s="36"/>
      <c r="F135" s="23"/>
    </row>
    <row r="136" spans="3:6" ht="18" customHeight="1" x14ac:dyDescent="0.3">
      <c r="C136" s="23"/>
      <c r="D136" s="36"/>
      <c r="E136" s="36"/>
      <c r="F136" s="23"/>
    </row>
    <row r="137" spans="3:6" ht="18" customHeight="1" x14ac:dyDescent="0.3">
      <c r="C137" s="23"/>
      <c r="D137" s="36"/>
      <c r="E137" s="36"/>
      <c r="F137" s="23"/>
    </row>
    <row r="138" spans="3:6" ht="18" customHeight="1" x14ac:dyDescent="0.3">
      <c r="C138" s="23"/>
      <c r="D138" s="36"/>
      <c r="E138" s="36"/>
      <c r="F138" s="23"/>
    </row>
    <row r="139" spans="3:6" ht="18" customHeight="1" x14ac:dyDescent="0.3">
      <c r="C139" s="23"/>
      <c r="D139" s="36"/>
      <c r="E139" s="36"/>
      <c r="F139" s="23"/>
    </row>
    <row r="140" spans="3:6" ht="18" customHeight="1" x14ac:dyDescent="0.3">
      <c r="C140" s="23"/>
      <c r="D140" s="36"/>
      <c r="E140" s="36"/>
      <c r="F140" s="23"/>
    </row>
    <row r="141" spans="3:6" ht="18" customHeight="1" x14ac:dyDescent="0.3">
      <c r="C141" s="23"/>
      <c r="D141" s="36"/>
      <c r="E141" s="36"/>
      <c r="F141" s="23"/>
    </row>
    <row r="142" spans="3:6" ht="18" customHeight="1" x14ac:dyDescent="0.3">
      <c r="C142" s="23"/>
      <c r="D142" s="36"/>
      <c r="E142" s="36"/>
      <c r="F142" s="23"/>
    </row>
    <row r="143" spans="3:6" ht="18" customHeight="1" x14ac:dyDescent="0.3">
      <c r="C143" s="23"/>
      <c r="D143" s="36"/>
      <c r="E143" s="36"/>
      <c r="F143" s="23"/>
    </row>
    <row r="144" spans="3:6" ht="18" customHeight="1" x14ac:dyDescent="0.3">
      <c r="C144" s="23"/>
      <c r="D144" s="36"/>
      <c r="E144" s="36"/>
      <c r="F144" s="23"/>
    </row>
    <row r="145" spans="3:6" ht="18" customHeight="1" x14ac:dyDescent="0.3">
      <c r="C145" s="23"/>
      <c r="D145" s="36"/>
      <c r="E145" s="36"/>
      <c r="F145" s="23"/>
    </row>
    <row r="146" spans="3:6" ht="18" customHeight="1" x14ac:dyDescent="0.3">
      <c r="C146" s="23"/>
      <c r="D146" s="36"/>
      <c r="E146" s="36"/>
      <c r="F146" s="23"/>
    </row>
    <row r="147" spans="3:6" ht="18" customHeight="1" x14ac:dyDescent="0.3">
      <c r="C147" s="23"/>
      <c r="D147" s="36"/>
      <c r="E147" s="36"/>
      <c r="F147" s="23"/>
    </row>
    <row r="148" spans="3:6" ht="18" customHeight="1" x14ac:dyDescent="0.3">
      <c r="C148" s="23"/>
      <c r="D148" s="36"/>
      <c r="E148" s="36"/>
      <c r="F148" s="23"/>
    </row>
    <row r="149" spans="3:6" ht="18" customHeight="1" x14ac:dyDescent="0.3">
      <c r="C149" s="23"/>
      <c r="D149" s="36"/>
      <c r="E149" s="36"/>
      <c r="F149" s="23"/>
    </row>
    <row r="150" spans="3:6" ht="18" customHeight="1" x14ac:dyDescent="0.3">
      <c r="C150" s="23"/>
      <c r="D150" s="36"/>
      <c r="E150" s="36"/>
      <c r="F150" s="23"/>
    </row>
    <row r="151" spans="3:6" ht="18" customHeight="1" x14ac:dyDescent="0.3">
      <c r="C151" s="23"/>
      <c r="D151" s="36"/>
      <c r="E151" s="36"/>
      <c r="F151" s="23"/>
    </row>
    <row r="152" spans="3:6" ht="18" customHeight="1" x14ac:dyDescent="0.3">
      <c r="C152" s="23"/>
      <c r="D152" s="36"/>
      <c r="E152" s="36"/>
      <c r="F152" s="23"/>
    </row>
    <row r="153" spans="3:6" ht="18" customHeight="1" x14ac:dyDescent="0.3">
      <c r="C153" s="23"/>
      <c r="D153" s="36"/>
      <c r="E153" s="36"/>
      <c r="F153" s="23"/>
    </row>
    <row r="154" spans="3:6" ht="18" customHeight="1" x14ac:dyDescent="0.3">
      <c r="C154" s="23"/>
      <c r="D154" s="36"/>
      <c r="E154" s="36"/>
      <c r="F154" s="23"/>
    </row>
    <row r="155" spans="3:6" ht="18" customHeight="1" x14ac:dyDescent="0.3">
      <c r="C155" s="23"/>
      <c r="D155" s="36"/>
      <c r="E155" s="36"/>
      <c r="F155" s="23"/>
    </row>
    <row r="156" spans="3:6" ht="18" customHeight="1" x14ac:dyDescent="0.3">
      <c r="C156" s="23"/>
      <c r="D156" s="36"/>
      <c r="E156" s="36"/>
      <c r="F156" s="23"/>
    </row>
    <row r="157" spans="3:6" ht="18" customHeight="1" x14ac:dyDescent="0.3">
      <c r="C157" s="23"/>
      <c r="D157" s="36"/>
      <c r="E157" s="36"/>
      <c r="F157" s="23"/>
    </row>
    <row r="158" spans="3:6" ht="18" customHeight="1" x14ac:dyDescent="0.3">
      <c r="C158" s="23"/>
      <c r="D158" s="36"/>
      <c r="E158" s="36"/>
      <c r="F158" s="23"/>
    </row>
    <row r="159" spans="3:6" ht="18" customHeight="1" x14ac:dyDescent="0.3">
      <c r="C159" s="23"/>
      <c r="D159" s="36"/>
      <c r="E159" s="36"/>
      <c r="F159" s="23"/>
    </row>
    <row r="160" spans="3:6" ht="18" customHeight="1" x14ac:dyDescent="0.3">
      <c r="C160" s="23"/>
      <c r="D160" s="36"/>
      <c r="E160" s="36"/>
      <c r="F160" s="23"/>
    </row>
    <row r="161" spans="3:6" ht="18" customHeight="1" x14ac:dyDescent="0.3">
      <c r="C161" s="23"/>
      <c r="D161" s="36"/>
      <c r="E161" s="36"/>
      <c r="F161" s="23"/>
    </row>
    <row r="162" spans="3:6" ht="18" customHeight="1" x14ac:dyDescent="0.3">
      <c r="C162" s="23"/>
      <c r="D162" s="36"/>
      <c r="E162" s="36"/>
      <c r="F162" s="23"/>
    </row>
    <row r="163" spans="3:6" ht="18" customHeight="1" x14ac:dyDescent="0.3">
      <c r="C163" s="23"/>
      <c r="D163" s="36"/>
      <c r="E163" s="36"/>
      <c r="F163" s="23"/>
    </row>
    <row r="164" spans="3:6" ht="18" customHeight="1" x14ac:dyDescent="0.3">
      <c r="C164" s="23"/>
      <c r="D164" s="36"/>
      <c r="E164" s="36"/>
      <c r="F164" s="23"/>
    </row>
    <row r="165" spans="3:6" ht="18" customHeight="1" x14ac:dyDescent="0.3">
      <c r="C165" s="23"/>
      <c r="D165" s="36"/>
      <c r="E165" s="36"/>
      <c r="F165" s="23"/>
    </row>
    <row r="166" spans="3:6" ht="18" customHeight="1" x14ac:dyDescent="0.3">
      <c r="C166" s="23"/>
      <c r="D166" s="36"/>
      <c r="E166" s="36"/>
      <c r="F166" s="23"/>
    </row>
    <row r="167" spans="3:6" ht="18" customHeight="1" x14ac:dyDescent="0.3">
      <c r="C167" s="23"/>
      <c r="D167" s="36"/>
      <c r="E167" s="36"/>
      <c r="F167" s="23"/>
    </row>
    <row r="168" spans="3:6" ht="18" customHeight="1" x14ac:dyDescent="0.3">
      <c r="C168" s="23"/>
      <c r="D168" s="36"/>
      <c r="E168" s="36"/>
      <c r="F168" s="23"/>
    </row>
    <row r="169" spans="3:6" ht="18" customHeight="1" x14ac:dyDescent="0.3">
      <c r="C169" s="23"/>
      <c r="D169" s="36"/>
      <c r="E169" s="36"/>
      <c r="F169" s="23"/>
    </row>
    <row r="170" spans="3:6" ht="18" customHeight="1" x14ac:dyDescent="0.3">
      <c r="C170" s="23"/>
      <c r="D170" s="36"/>
      <c r="E170" s="36"/>
      <c r="F170" s="23"/>
    </row>
    <row r="171" spans="3:6" ht="18" customHeight="1" x14ac:dyDescent="0.3">
      <c r="C171" s="23"/>
      <c r="D171" s="36"/>
      <c r="E171" s="36"/>
      <c r="F171" s="23"/>
    </row>
    <row r="172" spans="3:6" ht="18" customHeight="1" x14ac:dyDescent="0.3">
      <c r="C172" s="23"/>
      <c r="D172" s="36"/>
      <c r="E172" s="36"/>
      <c r="F172" s="23"/>
    </row>
    <row r="173" spans="3:6" ht="18" customHeight="1" x14ac:dyDescent="0.3">
      <c r="C173" s="23"/>
      <c r="D173" s="36"/>
      <c r="E173" s="36"/>
      <c r="F173" s="23"/>
    </row>
    <row r="174" spans="3:6" ht="18" customHeight="1" x14ac:dyDescent="0.3">
      <c r="C174" s="23"/>
      <c r="D174" s="36"/>
      <c r="E174" s="36"/>
      <c r="F174" s="23"/>
    </row>
    <row r="175" spans="3:6" ht="18" customHeight="1" x14ac:dyDescent="0.3">
      <c r="C175" s="23"/>
      <c r="D175" s="36"/>
      <c r="E175" s="36"/>
      <c r="F175" s="23"/>
    </row>
    <row r="176" spans="3:6" ht="18" customHeight="1" x14ac:dyDescent="0.3">
      <c r="C176" s="23"/>
      <c r="D176" s="36"/>
      <c r="E176" s="36"/>
      <c r="F176" s="23"/>
    </row>
    <row r="177" spans="3:6" ht="18" customHeight="1" x14ac:dyDescent="0.3">
      <c r="C177" s="23"/>
      <c r="D177" s="36"/>
      <c r="E177" s="36"/>
      <c r="F177" s="23"/>
    </row>
    <row r="178" spans="3:6" ht="18" customHeight="1" x14ac:dyDescent="0.3">
      <c r="C178" s="23"/>
      <c r="D178" s="36"/>
      <c r="E178" s="36"/>
      <c r="F178" s="23"/>
    </row>
    <row r="179" spans="3:6" ht="18" customHeight="1" x14ac:dyDescent="0.3">
      <c r="C179" s="23"/>
      <c r="D179" s="36"/>
      <c r="E179" s="36"/>
      <c r="F179" s="23"/>
    </row>
    <row r="180" spans="3:6" ht="18" customHeight="1" x14ac:dyDescent="0.3">
      <c r="C180" s="23"/>
      <c r="D180" s="36"/>
      <c r="E180" s="36"/>
      <c r="F180" s="23"/>
    </row>
    <row r="181" spans="3:6" ht="18" customHeight="1" x14ac:dyDescent="0.3">
      <c r="C181" s="23"/>
      <c r="D181" s="36"/>
      <c r="E181" s="36"/>
      <c r="F181" s="23"/>
    </row>
    <row r="182" spans="3:6" ht="18" customHeight="1" x14ac:dyDescent="0.3">
      <c r="C182" s="23"/>
      <c r="D182" s="36"/>
      <c r="E182" s="36"/>
      <c r="F182" s="23"/>
    </row>
    <row r="183" spans="3:6" ht="18" customHeight="1" x14ac:dyDescent="0.3">
      <c r="C183" s="23"/>
      <c r="D183" s="36"/>
      <c r="E183" s="36"/>
      <c r="F183" s="23"/>
    </row>
    <row r="184" spans="3:6" ht="18" customHeight="1" x14ac:dyDescent="0.3">
      <c r="C184" s="23"/>
      <c r="D184" s="36"/>
      <c r="E184" s="36"/>
      <c r="F184" s="23"/>
    </row>
    <row r="185" spans="3:6" ht="18" customHeight="1" x14ac:dyDescent="0.3">
      <c r="C185" s="23"/>
      <c r="D185" s="36"/>
      <c r="E185" s="36"/>
      <c r="F185" s="23"/>
    </row>
    <row r="186" spans="3:6" ht="18" customHeight="1" x14ac:dyDescent="0.3">
      <c r="C186" s="23"/>
      <c r="D186" s="36"/>
      <c r="E186" s="36"/>
      <c r="F186" s="23"/>
    </row>
    <row r="187" spans="3:6" ht="18" customHeight="1" x14ac:dyDescent="0.3">
      <c r="C187" s="23"/>
      <c r="D187" s="36"/>
      <c r="E187" s="36"/>
      <c r="F187" s="23"/>
    </row>
    <row r="188" spans="3:6" ht="18" customHeight="1" x14ac:dyDescent="0.3">
      <c r="C188" s="23"/>
      <c r="D188" s="36"/>
      <c r="E188" s="36"/>
      <c r="F188" s="23"/>
    </row>
    <row r="189" spans="3:6" ht="18" customHeight="1" x14ac:dyDescent="0.3">
      <c r="C189" s="23"/>
      <c r="D189" s="36"/>
      <c r="E189" s="36"/>
      <c r="F189" s="23"/>
    </row>
    <row r="190" spans="3:6" ht="18" customHeight="1" x14ac:dyDescent="0.3">
      <c r="C190" s="23"/>
      <c r="D190" s="36"/>
      <c r="E190" s="36"/>
      <c r="F190" s="23"/>
    </row>
    <row r="191" spans="3:6" ht="18" customHeight="1" x14ac:dyDescent="0.3">
      <c r="C191" s="23"/>
      <c r="D191" s="36"/>
      <c r="E191" s="36"/>
      <c r="F191" s="23"/>
    </row>
    <row r="192" spans="3:6" ht="18" customHeight="1" x14ac:dyDescent="0.3">
      <c r="C192" s="23"/>
      <c r="D192" s="36"/>
      <c r="E192" s="36"/>
      <c r="F192" s="23"/>
    </row>
    <row r="193" spans="3:6" ht="18" customHeight="1" x14ac:dyDescent="0.3">
      <c r="C193" s="23"/>
      <c r="D193" s="36"/>
      <c r="E193" s="36"/>
      <c r="F193" s="23"/>
    </row>
    <row r="194" spans="3:6" ht="18" customHeight="1" x14ac:dyDescent="0.3">
      <c r="C194" s="23"/>
      <c r="D194" s="36"/>
      <c r="E194" s="36"/>
      <c r="F194" s="23"/>
    </row>
    <row r="195" spans="3:6" ht="18" customHeight="1" x14ac:dyDescent="0.3">
      <c r="C195" s="23"/>
      <c r="D195" s="36"/>
      <c r="E195" s="36"/>
      <c r="F195" s="23"/>
    </row>
    <row r="196" spans="3:6" ht="18" customHeight="1" x14ac:dyDescent="0.3">
      <c r="C196" s="23"/>
      <c r="D196" s="36"/>
      <c r="E196" s="36"/>
      <c r="F196" s="23"/>
    </row>
    <row r="197" spans="3:6" ht="18" customHeight="1" x14ac:dyDescent="0.3">
      <c r="C197" s="23"/>
      <c r="D197" s="36"/>
      <c r="E197" s="36"/>
      <c r="F197" s="23"/>
    </row>
    <row r="198" spans="3:6" ht="18" customHeight="1" x14ac:dyDescent="0.3">
      <c r="C198" s="23"/>
      <c r="D198" s="36"/>
      <c r="E198" s="36"/>
      <c r="F198" s="23"/>
    </row>
    <row r="199" spans="3:6" ht="18" customHeight="1" x14ac:dyDescent="0.3">
      <c r="C199" s="23"/>
      <c r="D199" s="36"/>
      <c r="E199" s="36"/>
      <c r="F199" s="23"/>
    </row>
    <row r="200" spans="3:6" ht="18" customHeight="1" x14ac:dyDescent="0.3">
      <c r="C200" s="23"/>
      <c r="D200" s="36"/>
      <c r="E200" s="36"/>
      <c r="F200" s="23"/>
    </row>
    <row r="201" spans="3:6" ht="18" customHeight="1" x14ac:dyDescent="0.3">
      <c r="C201" s="23"/>
      <c r="D201" s="36"/>
      <c r="E201" s="36"/>
      <c r="F201" s="23"/>
    </row>
    <row r="202" spans="3:6" ht="18" customHeight="1" x14ac:dyDescent="0.3">
      <c r="C202" s="23"/>
      <c r="D202" s="36"/>
      <c r="E202" s="36"/>
      <c r="F202" s="23"/>
    </row>
    <row r="203" spans="3:6" ht="18" customHeight="1" x14ac:dyDescent="0.3">
      <c r="C203" s="23"/>
      <c r="D203" s="36"/>
      <c r="E203" s="36"/>
      <c r="F203" s="23"/>
    </row>
    <row r="204" spans="3:6" ht="18" customHeight="1" x14ac:dyDescent="0.3">
      <c r="C204" s="23"/>
      <c r="D204" s="36"/>
      <c r="E204" s="36"/>
      <c r="F204" s="23"/>
    </row>
    <row r="205" spans="3:6" ht="18" customHeight="1" x14ac:dyDescent="0.3">
      <c r="C205" s="23"/>
      <c r="D205" s="36"/>
      <c r="E205" s="36"/>
      <c r="F205" s="23"/>
    </row>
    <row r="206" spans="3:6" ht="18" customHeight="1" x14ac:dyDescent="0.3">
      <c r="C206" s="23"/>
      <c r="D206" s="36"/>
      <c r="E206" s="36"/>
      <c r="F206" s="23"/>
    </row>
    <row r="207" spans="3:6" ht="18" customHeight="1" x14ac:dyDescent="0.3">
      <c r="C207" s="23"/>
      <c r="D207" s="36"/>
      <c r="E207" s="36"/>
      <c r="F207" s="23"/>
    </row>
    <row r="208" spans="3:6" ht="18" customHeight="1" x14ac:dyDescent="0.3">
      <c r="C208" s="23"/>
      <c r="D208" s="36"/>
      <c r="E208" s="36"/>
      <c r="F208" s="23"/>
    </row>
    <row r="209" spans="3:6" ht="18" customHeight="1" x14ac:dyDescent="0.3">
      <c r="C209" s="23"/>
      <c r="D209" s="36"/>
      <c r="E209" s="36"/>
      <c r="F209" s="23"/>
    </row>
    <row r="210" spans="3:6" ht="18" customHeight="1" x14ac:dyDescent="0.3">
      <c r="C210" s="23"/>
      <c r="D210" s="36"/>
      <c r="E210" s="36"/>
      <c r="F210" s="23"/>
    </row>
    <row r="211" spans="3:6" ht="18" customHeight="1" x14ac:dyDescent="0.3">
      <c r="C211" s="23"/>
      <c r="D211" s="36"/>
      <c r="E211" s="36"/>
      <c r="F211" s="23"/>
    </row>
    <row r="212" spans="3:6" ht="18" customHeight="1" x14ac:dyDescent="0.3">
      <c r="C212" s="23"/>
      <c r="D212" s="36"/>
      <c r="E212" s="36"/>
      <c r="F212" s="23"/>
    </row>
    <row r="213" spans="3:6" ht="18" customHeight="1" x14ac:dyDescent="0.3">
      <c r="C213" s="23"/>
      <c r="D213" s="36"/>
      <c r="E213" s="36"/>
      <c r="F213" s="23"/>
    </row>
    <row r="214" spans="3:6" ht="18" customHeight="1" x14ac:dyDescent="0.3">
      <c r="C214" s="23"/>
      <c r="D214" s="36"/>
      <c r="E214" s="36"/>
      <c r="F214" s="23"/>
    </row>
    <row r="215" spans="3:6" ht="18" customHeight="1" x14ac:dyDescent="0.3">
      <c r="C215" s="23"/>
      <c r="D215" s="36"/>
      <c r="E215" s="36"/>
      <c r="F215" s="23"/>
    </row>
    <row r="216" spans="3:6" ht="18" customHeight="1" x14ac:dyDescent="0.3">
      <c r="C216" s="23"/>
      <c r="D216" s="36"/>
      <c r="E216" s="36"/>
      <c r="F216" s="23"/>
    </row>
    <row r="217" spans="3:6" ht="18" customHeight="1" x14ac:dyDescent="0.3">
      <c r="C217" s="23"/>
      <c r="D217" s="36"/>
      <c r="E217" s="36"/>
      <c r="F217" s="23"/>
    </row>
    <row r="218" spans="3:6" ht="18" customHeight="1" x14ac:dyDescent="0.3">
      <c r="C218" s="23"/>
      <c r="D218" s="36"/>
      <c r="E218" s="36"/>
      <c r="F218" s="23"/>
    </row>
    <row r="219" spans="3:6" ht="18" customHeight="1" x14ac:dyDescent="0.3">
      <c r="C219" s="23"/>
      <c r="D219" s="36"/>
      <c r="E219" s="36"/>
      <c r="F219" s="23"/>
    </row>
    <row r="220" spans="3:6" ht="18" customHeight="1" x14ac:dyDescent="0.3">
      <c r="C220" s="23"/>
      <c r="D220" s="36"/>
      <c r="E220" s="36"/>
      <c r="F220" s="23"/>
    </row>
    <row r="221" spans="3:6" ht="18" customHeight="1" x14ac:dyDescent="0.3">
      <c r="C221" s="23"/>
      <c r="D221" s="36"/>
      <c r="E221" s="36"/>
      <c r="F221" s="23"/>
    </row>
    <row r="222" spans="3:6" ht="18" customHeight="1" x14ac:dyDescent="0.3">
      <c r="C222" s="23"/>
      <c r="D222" s="36"/>
      <c r="E222" s="36"/>
      <c r="F222" s="23"/>
    </row>
    <row r="223" spans="3:6" ht="18" customHeight="1" x14ac:dyDescent="0.3">
      <c r="C223" s="23"/>
      <c r="D223" s="36"/>
      <c r="E223" s="36"/>
      <c r="F223" s="23"/>
    </row>
    <row r="224" spans="3:6" ht="18" customHeight="1" x14ac:dyDescent="0.3">
      <c r="C224" s="23"/>
      <c r="D224" s="36"/>
      <c r="E224" s="36"/>
      <c r="F224" s="23"/>
    </row>
    <row r="225" spans="3:6" ht="18" customHeight="1" x14ac:dyDescent="0.3">
      <c r="C225" s="23"/>
      <c r="D225" s="36"/>
      <c r="E225" s="36"/>
      <c r="F225" s="23"/>
    </row>
    <row r="226" spans="3:6" ht="18" customHeight="1" x14ac:dyDescent="0.3">
      <c r="C226" s="23"/>
      <c r="D226" s="36"/>
      <c r="E226" s="36"/>
      <c r="F226" s="23"/>
    </row>
    <row r="227" spans="3:6" ht="18" customHeight="1" x14ac:dyDescent="0.3">
      <c r="C227" s="23"/>
      <c r="D227" s="36"/>
      <c r="E227" s="36"/>
      <c r="F227" s="23"/>
    </row>
    <row r="228" spans="3:6" ht="18" customHeight="1" x14ac:dyDescent="0.3">
      <c r="C228" s="23"/>
      <c r="D228" s="36"/>
      <c r="E228" s="36"/>
      <c r="F228" s="23"/>
    </row>
    <row r="229" spans="3:6" ht="18" customHeight="1" x14ac:dyDescent="0.3">
      <c r="C229" s="23"/>
      <c r="D229" s="36"/>
      <c r="E229" s="36"/>
      <c r="F229" s="23"/>
    </row>
    <row r="230" spans="3:6" ht="18" customHeight="1" x14ac:dyDescent="0.3">
      <c r="C230" s="23"/>
      <c r="D230" s="36"/>
      <c r="E230" s="36"/>
      <c r="F230" s="23"/>
    </row>
    <row r="231" spans="3:6" ht="18" customHeight="1" x14ac:dyDescent="0.3">
      <c r="C231" s="23"/>
      <c r="D231" s="36"/>
      <c r="E231" s="36"/>
      <c r="F231" s="23"/>
    </row>
    <row r="232" spans="3:6" ht="18" customHeight="1" x14ac:dyDescent="0.3">
      <c r="C232" s="23"/>
      <c r="D232" s="36"/>
      <c r="E232" s="36"/>
      <c r="F232" s="23"/>
    </row>
    <row r="233" spans="3:6" ht="18" customHeight="1" x14ac:dyDescent="0.3">
      <c r="C233" s="23"/>
      <c r="D233" s="36"/>
      <c r="E233" s="36"/>
      <c r="F233" s="23"/>
    </row>
    <row r="234" spans="3:6" ht="18" customHeight="1" x14ac:dyDescent="0.3">
      <c r="C234" s="23"/>
      <c r="D234" s="36"/>
      <c r="E234" s="36"/>
      <c r="F234" s="23"/>
    </row>
    <row r="235" spans="3:6" ht="18" customHeight="1" x14ac:dyDescent="0.3">
      <c r="C235" s="23"/>
      <c r="D235" s="36"/>
      <c r="E235" s="36"/>
      <c r="F235" s="23"/>
    </row>
    <row r="236" spans="3:6" ht="18" customHeight="1" x14ac:dyDescent="0.3">
      <c r="C236" s="23"/>
      <c r="D236" s="36"/>
      <c r="E236" s="36"/>
      <c r="F236" s="23"/>
    </row>
    <row r="237" spans="3:6" ht="18" customHeight="1" x14ac:dyDescent="0.3">
      <c r="C237" s="23"/>
      <c r="D237" s="36"/>
      <c r="E237" s="36"/>
      <c r="F237" s="23"/>
    </row>
    <row r="238" spans="3:6" ht="18" customHeight="1" x14ac:dyDescent="0.3">
      <c r="C238" s="23"/>
      <c r="D238" s="36"/>
      <c r="E238" s="36"/>
      <c r="F238" s="23"/>
    </row>
    <row r="239" spans="3:6" ht="18" customHeight="1" x14ac:dyDescent="0.3">
      <c r="C239" s="23"/>
      <c r="D239" s="36"/>
      <c r="E239" s="36"/>
      <c r="F239" s="23"/>
    </row>
    <row r="240" spans="3:6" ht="18" customHeight="1" x14ac:dyDescent="0.3">
      <c r="C240" s="23"/>
      <c r="D240" s="36"/>
      <c r="E240" s="36"/>
      <c r="F240" s="23"/>
    </row>
    <row r="241" spans="3:6" ht="18" customHeight="1" x14ac:dyDescent="0.3">
      <c r="C241" s="23"/>
      <c r="D241" s="36"/>
      <c r="E241" s="36"/>
      <c r="F241" s="23"/>
    </row>
    <row r="242" spans="3:6" ht="18" customHeight="1" x14ac:dyDescent="0.3">
      <c r="C242" s="23"/>
      <c r="D242" s="36"/>
      <c r="E242" s="36"/>
      <c r="F242" s="23"/>
    </row>
    <row r="243" spans="3:6" ht="18" customHeight="1" x14ac:dyDescent="0.3">
      <c r="C243" s="23"/>
      <c r="D243" s="36"/>
      <c r="E243" s="36"/>
      <c r="F243" s="23"/>
    </row>
    <row r="244" spans="3:6" ht="18" customHeight="1" x14ac:dyDescent="0.3">
      <c r="C244" s="23"/>
      <c r="D244" s="36"/>
      <c r="E244" s="36"/>
      <c r="F244" s="23"/>
    </row>
    <row r="245" spans="3:6" ht="18" customHeight="1" x14ac:dyDescent="0.3">
      <c r="C245" s="23"/>
      <c r="D245" s="36"/>
      <c r="E245" s="36"/>
      <c r="F245" s="23"/>
    </row>
    <row r="246" spans="3:6" ht="18" customHeight="1" x14ac:dyDescent="0.3">
      <c r="C246" s="23"/>
      <c r="D246" s="36"/>
      <c r="E246" s="36"/>
      <c r="F246" s="23"/>
    </row>
    <row r="247" spans="3:6" ht="18" customHeight="1" x14ac:dyDescent="0.3">
      <c r="C247" s="23"/>
      <c r="D247" s="36"/>
      <c r="E247" s="36"/>
      <c r="F247" s="23"/>
    </row>
    <row r="248" spans="3:6" ht="18" customHeight="1" x14ac:dyDescent="0.3">
      <c r="C248" s="23"/>
      <c r="D248" s="36"/>
      <c r="E248" s="36"/>
      <c r="F248" s="23"/>
    </row>
    <row r="249" spans="3:6" ht="18" customHeight="1" x14ac:dyDescent="0.3">
      <c r="C249" s="23"/>
      <c r="D249" s="36"/>
      <c r="E249" s="36"/>
      <c r="F249" s="23"/>
    </row>
    <row r="250" spans="3:6" ht="18" customHeight="1" x14ac:dyDescent="0.3">
      <c r="C250" s="23"/>
      <c r="D250" s="36"/>
      <c r="E250" s="36"/>
      <c r="F250" s="23"/>
    </row>
    <row r="251" spans="3:6" ht="18" customHeight="1" x14ac:dyDescent="0.3">
      <c r="C251" s="23"/>
      <c r="D251" s="36"/>
      <c r="E251" s="36"/>
      <c r="F251" s="23"/>
    </row>
    <row r="252" spans="3:6" ht="18" customHeight="1" x14ac:dyDescent="0.3">
      <c r="C252" s="23"/>
      <c r="D252" s="36"/>
      <c r="E252" s="36"/>
      <c r="F252" s="23"/>
    </row>
    <row r="253" spans="3:6" ht="18" customHeight="1" x14ac:dyDescent="0.3">
      <c r="C253" s="23"/>
      <c r="D253" s="36"/>
      <c r="E253" s="36"/>
      <c r="F253" s="23"/>
    </row>
    <row r="254" spans="3:6" ht="18" customHeight="1" x14ac:dyDescent="0.3">
      <c r="C254" s="23"/>
      <c r="D254" s="36"/>
      <c r="E254" s="36"/>
      <c r="F254" s="23"/>
    </row>
    <row r="255" spans="3:6" ht="18" customHeight="1" x14ac:dyDescent="0.3">
      <c r="C255" s="23"/>
      <c r="D255" s="36"/>
      <c r="E255" s="36"/>
      <c r="F255" s="23"/>
    </row>
    <row r="256" spans="3:6" ht="18" customHeight="1" x14ac:dyDescent="0.3">
      <c r="C256" s="23"/>
      <c r="D256" s="36"/>
      <c r="E256" s="36"/>
      <c r="F256" s="23"/>
    </row>
    <row r="257" spans="3:6" ht="18" customHeight="1" x14ac:dyDescent="0.3">
      <c r="C257" s="23"/>
      <c r="D257" s="36"/>
      <c r="E257" s="36"/>
      <c r="F257" s="23"/>
    </row>
    <row r="258" spans="3:6" ht="18" customHeight="1" x14ac:dyDescent="0.3">
      <c r="C258" s="23"/>
      <c r="D258" s="36"/>
      <c r="E258" s="36"/>
      <c r="F258" s="23"/>
    </row>
    <row r="259" spans="3:6" ht="18" customHeight="1" x14ac:dyDescent="0.3">
      <c r="C259" s="23"/>
      <c r="D259" s="36"/>
      <c r="E259" s="36"/>
      <c r="F259" s="23"/>
    </row>
    <row r="260" spans="3:6" ht="18" customHeight="1" x14ac:dyDescent="0.3">
      <c r="C260" s="23"/>
      <c r="D260" s="36"/>
      <c r="E260" s="36"/>
      <c r="F260" s="23"/>
    </row>
    <row r="261" spans="3:6" ht="18" customHeight="1" x14ac:dyDescent="0.3">
      <c r="C261" s="23"/>
      <c r="D261" s="36"/>
      <c r="E261" s="36"/>
      <c r="F261" s="23"/>
    </row>
    <row r="262" spans="3:6" ht="18" customHeight="1" x14ac:dyDescent="0.3">
      <c r="C262" s="23"/>
      <c r="D262" s="36"/>
      <c r="E262" s="36"/>
      <c r="F262" s="23"/>
    </row>
    <row r="263" spans="3:6" ht="18" customHeight="1" x14ac:dyDescent="0.3">
      <c r="C263" s="23"/>
      <c r="D263" s="36"/>
      <c r="E263" s="36"/>
      <c r="F263" s="23"/>
    </row>
    <row r="264" spans="3:6" ht="18" customHeight="1" x14ac:dyDescent="0.3">
      <c r="C264" s="23"/>
      <c r="D264" s="36"/>
      <c r="E264" s="36"/>
      <c r="F264" s="23"/>
    </row>
    <row r="265" spans="3:6" ht="18" customHeight="1" x14ac:dyDescent="0.3">
      <c r="C265" s="23"/>
      <c r="D265" s="36"/>
      <c r="E265" s="36"/>
      <c r="F265" s="23"/>
    </row>
    <row r="266" spans="3:6" ht="18" customHeight="1" x14ac:dyDescent="0.3">
      <c r="C266" s="23"/>
      <c r="D266" s="36"/>
      <c r="E266" s="36"/>
      <c r="F266" s="23"/>
    </row>
    <row r="267" spans="3:6" ht="18" customHeight="1" x14ac:dyDescent="0.3">
      <c r="C267" s="23"/>
      <c r="D267" s="36"/>
      <c r="E267" s="36"/>
      <c r="F267" s="23"/>
    </row>
    <row r="268" spans="3:6" ht="18" customHeight="1" x14ac:dyDescent="0.3">
      <c r="C268" s="23"/>
      <c r="D268" s="36"/>
      <c r="E268" s="36"/>
      <c r="F268" s="23"/>
    </row>
    <row r="269" spans="3:6" ht="18" customHeight="1" x14ac:dyDescent="0.3">
      <c r="C269" s="23"/>
      <c r="D269" s="36"/>
      <c r="E269" s="36"/>
      <c r="F269" s="23"/>
    </row>
    <row r="270" spans="3:6" ht="18" customHeight="1" x14ac:dyDescent="0.3">
      <c r="C270" s="23"/>
      <c r="D270" s="36"/>
      <c r="E270" s="36"/>
      <c r="F270" s="23"/>
    </row>
    <row r="271" spans="3:6" ht="18" customHeight="1" x14ac:dyDescent="0.3">
      <c r="C271" s="23"/>
      <c r="D271" s="36"/>
      <c r="E271" s="36"/>
      <c r="F271" s="23"/>
    </row>
    <row r="272" spans="3:6" ht="18" customHeight="1" x14ac:dyDescent="0.3">
      <c r="C272" s="23"/>
      <c r="D272" s="36"/>
      <c r="E272" s="36"/>
      <c r="F272" s="23"/>
    </row>
    <row r="273" spans="3:6" ht="18" customHeight="1" x14ac:dyDescent="0.3">
      <c r="C273" s="23"/>
      <c r="D273" s="36"/>
      <c r="E273" s="36"/>
      <c r="F273" s="23"/>
    </row>
    <row r="274" spans="3:6" ht="18" customHeight="1" x14ac:dyDescent="0.3">
      <c r="C274" s="23"/>
      <c r="D274" s="36"/>
      <c r="E274" s="36"/>
      <c r="F274" s="23"/>
    </row>
    <row r="275" spans="3:6" ht="18" customHeight="1" x14ac:dyDescent="0.3">
      <c r="C275" s="23"/>
      <c r="D275" s="36"/>
      <c r="E275" s="36"/>
      <c r="F275" s="23"/>
    </row>
    <row r="276" spans="3:6" ht="18" customHeight="1" x14ac:dyDescent="0.3">
      <c r="C276" s="23"/>
      <c r="D276" s="36"/>
      <c r="E276" s="36"/>
      <c r="F276" s="23"/>
    </row>
    <row r="277" spans="3:6" ht="18" customHeight="1" x14ac:dyDescent="0.3">
      <c r="C277" s="23"/>
      <c r="D277" s="36"/>
      <c r="E277" s="36"/>
      <c r="F277" s="23"/>
    </row>
    <row r="278" spans="3:6" ht="18" customHeight="1" x14ac:dyDescent="0.3">
      <c r="C278" s="23"/>
      <c r="D278" s="36"/>
      <c r="E278" s="36"/>
      <c r="F278" s="23"/>
    </row>
    <row r="279" spans="3:6" ht="18" customHeight="1" x14ac:dyDescent="0.3">
      <c r="C279" s="23"/>
      <c r="D279" s="36"/>
      <c r="E279" s="36"/>
      <c r="F279" s="23"/>
    </row>
    <row r="280" spans="3:6" ht="18" customHeight="1" x14ac:dyDescent="0.3">
      <c r="C280" s="23"/>
      <c r="D280" s="36"/>
      <c r="E280" s="36"/>
      <c r="F280" s="23"/>
    </row>
    <row r="281" spans="3:6" ht="18" customHeight="1" x14ac:dyDescent="0.3">
      <c r="C281" s="23"/>
      <c r="D281" s="36"/>
      <c r="E281" s="36"/>
      <c r="F281" s="23"/>
    </row>
    <row r="282" spans="3:6" ht="18" customHeight="1" x14ac:dyDescent="0.3">
      <c r="C282" s="23"/>
      <c r="D282" s="36"/>
      <c r="E282" s="36"/>
      <c r="F282" s="23"/>
    </row>
    <row r="283" spans="3:6" ht="18" customHeight="1" x14ac:dyDescent="0.3">
      <c r="C283" s="23"/>
      <c r="D283" s="36"/>
      <c r="E283" s="36"/>
      <c r="F283" s="23"/>
    </row>
    <row r="284" spans="3:6" ht="18" customHeight="1" x14ac:dyDescent="0.3">
      <c r="C284" s="23"/>
      <c r="D284" s="36"/>
      <c r="E284" s="36"/>
      <c r="F284" s="23"/>
    </row>
    <row r="285" spans="3:6" ht="18" customHeight="1" x14ac:dyDescent="0.3">
      <c r="C285" s="23"/>
      <c r="D285" s="36"/>
      <c r="E285" s="36"/>
      <c r="F285" s="23"/>
    </row>
    <row r="286" spans="3:6" ht="18" customHeight="1" x14ac:dyDescent="0.3">
      <c r="C286" s="23"/>
      <c r="D286" s="36"/>
      <c r="E286" s="36"/>
      <c r="F286" s="23"/>
    </row>
    <row r="287" spans="3:6" ht="18" customHeight="1" x14ac:dyDescent="0.3">
      <c r="C287" s="23"/>
      <c r="D287" s="36"/>
      <c r="E287" s="36"/>
      <c r="F287" s="23"/>
    </row>
    <row r="288" spans="3:6" ht="18" customHeight="1" x14ac:dyDescent="0.3">
      <c r="C288" s="23"/>
      <c r="D288" s="36"/>
      <c r="E288" s="36"/>
      <c r="F288" s="23"/>
    </row>
    <row r="289" spans="3:6" ht="18" customHeight="1" x14ac:dyDescent="0.3">
      <c r="C289" s="23"/>
      <c r="D289" s="36"/>
      <c r="E289" s="36"/>
      <c r="F289" s="23"/>
    </row>
    <row r="290" spans="3:6" ht="18" customHeight="1" x14ac:dyDescent="0.3">
      <c r="C290" s="23"/>
      <c r="D290" s="36"/>
      <c r="E290" s="36"/>
      <c r="F290" s="23"/>
    </row>
    <row r="291" spans="3:6" ht="18" customHeight="1" x14ac:dyDescent="0.3">
      <c r="C291" s="23"/>
      <c r="D291" s="36"/>
      <c r="E291" s="36"/>
      <c r="F291" s="23"/>
    </row>
    <row r="292" spans="3:6" ht="18" customHeight="1" x14ac:dyDescent="0.3">
      <c r="C292" s="23"/>
      <c r="D292" s="36"/>
      <c r="E292" s="36"/>
      <c r="F292" s="23"/>
    </row>
    <row r="293" spans="3:6" ht="18" customHeight="1" x14ac:dyDescent="0.3">
      <c r="C293" s="23"/>
      <c r="D293" s="36"/>
      <c r="E293" s="36"/>
      <c r="F293" s="23"/>
    </row>
    <row r="294" spans="3:6" ht="18" customHeight="1" x14ac:dyDescent="0.3">
      <c r="C294" s="23"/>
      <c r="D294" s="36"/>
      <c r="E294" s="36"/>
      <c r="F294" s="23"/>
    </row>
    <row r="295" spans="3:6" ht="18" customHeight="1" x14ac:dyDescent="0.3">
      <c r="C295" s="23"/>
      <c r="D295" s="36"/>
      <c r="E295" s="36"/>
      <c r="F295" s="23"/>
    </row>
    <row r="296" spans="3:6" ht="18" customHeight="1" x14ac:dyDescent="0.3">
      <c r="C296" s="23"/>
      <c r="D296" s="36"/>
      <c r="E296" s="36"/>
      <c r="F296" s="23"/>
    </row>
    <row r="297" spans="3:6" ht="18" customHeight="1" x14ac:dyDescent="0.3">
      <c r="C297" s="23"/>
      <c r="D297" s="36"/>
      <c r="E297" s="36"/>
      <c r="F297" s="23"/>
    </row>
    <row r="298" spans="3:6" ht="18" customHeight="1" x14ac:dyDescent="0.3">
      <c r="C298" s="23"/>
      <c r="D298" s="36"/>
      <c r="E298" s="36"/>
      <c r="F298" s="23"/>
    </row>
    <row r="299" spans="3:6" ht="18" customHeight="1" x14ac:dyDescent="0.3">
      <c r="C299" s="23"/>
      <c r="D299" s="36"/>
      <c r="E299" s="36"/>
      <c r="F299" s="23"/>
    </row>
    <row r="300" spans="3:6" ht="18" customHeight="1" x14ac:dyDescent="0.3">
      <c r="C300" s="23"/>
      <c r="D300" s="36"/>
      <c r="E300" s="36"/>
      <c r="F300" s="23"/>
    </row>
    <row r="301" spans="3:6" ht="18" customHeight="1" x14ac:dyDescent="0.3">
      <c r="C301" s="23"/>
      <c r="D301" s="36"/>
      <c r="E301" s="36"/>
      <c r="F301" s="23"/>
    </row>
    <row r="302" spans="3:6" ht="18" customHeight="1" x14ac:dyDescent="0.3">
      <c r="C302" s="23"/>
      <c r="D302" s="36"/>
      <c r="E302" s="36"/>
      <c r="F302" s="23"/>
    </row>
    <row r="303" spans="3:6" ht="18" customHeight="1" x14ac:dyDescent="0.3">
      <c r="C303" s="23"/>
      <c r="D303" s="36"/>
      <c r="E303" s="36"/>
      <c r="F303" s="23"/>
    </row>
    <row r="304" spans="3:6" ht="18" customHeight="1" x14ac:dyDescent="0.3">
      <c r="C304" s="23"/>
      <c r="D304" s="36"/>
      <c r="E304" s="36"/>
      <c r="F304" s="23"/>
    </row>
    <row r="305" spans="3:6" ht="18" customHeight="1" x14ac:dyDescent="0.3">
      <c r="C305" s="23"/>
      <c r="D305" s="36"/>
      <c r="E305" s="36"/>
      <c r="F305" s="23"/>
    </row>
    <row r="306" spans="3:6" ht="18" customHeight="1" x14ac:dyDescent="0.3">
      <c r="C306" s="23"/>
      <c r="D306" s="36"/>
      <c r="E306" s="36"/>
      <c r="F306" s="23"/>
    </row>
    <row r="307" spans="3:6" ht="18" customHeight="1" x14ac:dyDescent="0.3">
      <c r="C307" s="23"/>
      <c r="D307" s="36"/>
      <c r="E307" s="36"/>
      <c r="F307" s="23"/>
    </row>
    <row r="308" spans="3:6" ht="18" customHeight="1" x14ac:dyDescent="0.3">
      <c r="C308" s="23"/>
      <c r="D308" s="36"/>
      <c r="E308" s="36"/>
      <c r="F308" s="23"/>
    </row>
    <row r="309" spans="3:6" ht="18" customHeight="1" x14ac:dyDescent="0.3">
      <c r="C309" s="23"/>
      <c r="D309" s="36"/>
      <c r="E309" s="36"/>
      <c r="F309" s="23"/>
    </row>
    <row r="310" spans="3:6" ht="18" customHeight="1" x14ac:dyDescent="0.3">
      <c r="C310" s="23"/>
      <c r="D310" s="36"/>
      <c r="E310" s="36"/>
      <c r="F310" s="23"/>
    </row>
    <row r="311" spans="3:6" ht="18" customHeight="1" x14ac:dyDescent="0.3">
      <c r="C311" s="23"/>
      <c r="D311" s="36"/>
      <c r="E311" s="36"/>
      <c r="F311" s="23"/>
    </row>
    <row r="312" spans="3:6" ht="18" customHeight="1" x14ac:dyDescent="0.3">
      <c r="C312" s="23"/>
      <c r="D312" s="36"/>
      <c r="E312" s="36"/>
      <c r="F312" s="23"/>
    </row>
    <row r="313" spans="3:6" ht="18" customHeight="1" x14ac:dyDescent="0.3">
      <c r="C313" s="23"/>
      <c r="D313" s="36"/>
      <c r="E313" s="36"/>
      <c r="F313" s="23"/>
    </row>
    <row r="314" spans="3:6" ht="18" customHeight="1" x14ac:dyDescent="0.3">
      <c r="C314" s="23"/>
      <c r="D314" s="36"/>
      <c r="E314" s="36"/>
      <c r="F314" s="23"/>
    </row>
    <row r="315" spans="3:6" ht="18" customHeight="1" x14ac:dyDescent="0.3">
      <c r="C315" s="23"/>
      <c r="D315" s="36"/>
      <c r="E315" s="36"/>
      <c r="F315" s="23"/>
    </row>
    <row r="316" spans="3:6" ht="18" customHeight="1" x14ac:dyDescent="0.3">
      <c r="C316" s="23"/>
      <c r="D316" s="36"/>
      <c r="E316" s="36"/>
      <c r="F316" s="23"/>
    </row>
    <row r="317" spans="3:6" ht="18" customHeight="1" x14ac:dyDescent="0.3">
      <c r="C317" s="23"/>
      <c r="D317" s="36"/>
      <c r="E317" s="36"/>
      <c r="F317" s="23"/>
    </row>
    <row r="318" spans="3:6" ht="18" customHeight="1" x14ac:dyDescent="0.3">
      <c r="C318" s="23"/>
      <c r="D318" s="36"/>
      <c r="E318" s="36"/>
      <c r="F318" s="23"/>
    </row>
    <row r="319" spans="3:6" ht="18" customHeight="1" x14ac:dyDescent="0.3">
      <c r="C319" s="23"/>
      <c r="D319" s="36"/>
      <c r="E319" s="36"/>
      <c r="F319" s="23"/>
    </row>
    <row r="320" spans="3:6" ht="18" customHeight="1" x14ac:dyDescent="0.3">
      <c r="C320" s="23"/>
      <c r="D320" s="36"/>
      <c r="E320" s="36"/>
      <c r="F320" s="23"/>
    </row>
    <row r="321" spans="3:6" ht="18" customHeight="1" x14ac:dyDescent="0.3">
      <c r="C321" s="23"/>
      <c r="D321" s="36"/>
      <c r="E321" s="36"/>
      <c r="F321" s="23"/>
    </row>
    <row r="322" spans="3:6" ht="18" customHeight="1" x14ac:dyDescent="0.3">
      <c r="C322" s="23"/>
      <c r="D322" s="36"/>
      <c r="E322" s="36"/>
      <c r="F322" s="23"/>
    </row>
    <row r="323" spans="3:6" ht="18" customHeight="1" x14ac:dyDescent="0.3">
      <c r="C323" s="23"/>
      <c r="D323" s="36"/>
      <c r="E323" s="36"/>
      <c r="F323" s="23"/>
    </row>
    <row r="324" spans="3:6" ht="18" customHeight="1" x14ac:dyDescent="0.3">
      <c r="C324" s="23"/>
      <c r="D324" s="36"/>
      <c r="E324" s="36"/>
      <c r="F324" s="23"/>
    </row>
    <row r="325" spans="3:6" ht="18" customHeight="1" x14ac:dyDescent="0.3">
      <c r="C325" s="23"/>
      <c r="D325" s="36"/>
      <c r="E325" s="36"/>
      <c r="F325" s="23"/>
    </row>
    <row r="326" spans="3:6" ht="18" customHeight="1" x14ac:dyDescent="0.3">
      <c r="C326" s="23"/>
      <c r="D326" s="36"/>
      <c r="E326" s="36"/>
      <c r="F326" s="23"/>
    </row>
    <row r="327" spans="3:6" ht="18" customHeight="1" x14ac:dyDescent="0.3">
      <c r="C327" s="23"/>
      <c r="D327" s="36"/>
      <c r="E327" s="36"/>
      <c r="F327" s="23"/>
    </row>
    <row r="328" spans="3:6" ht="18" customHeight="1" x14ac:dyDescent="0.3">
      <c r="C328" s="23"/>
      <c r="D328" s="36"/>
      <c r="E328" s="36"/>
      <c r="F328" s="23"/>
    </row>
    <row r="329" spans="3:6" ht="18" customHeight="1" x14ac:dyDescent="0.3">
      <c r="C329" s="23"/>
      <c r="D329" s="36"/>
      <c r="E329" s="36"/>
      <c r="F329" s="23"/>
    </row>
    <row r="330" spans="3:6" ht="18" customHeight="1" x14ac:dyDescent="0.3">
      <c r="C330" s="23"/>
      <c r="D330" s="36"/>
      <c r="E330" s="36"/>
      <c r="F330" s="23"/>
    </row>
    <row r="331" spans="3:6" ht="18" customHeight="1" x14ac:dyDescent="0.3">
      <c r="C331" s="23"/>
      <c r="D331" s="36"/>
      <c r="E331" s="36"/>
      <c r="F331" s="23"/>
    </row>
    <row r="332" spans="3:6" ht="18" customHeight="1" x14ac:dyDescent="0.3">
      <c r="C332" s="23"/>
      <c r="D332" s="36"/>
      <c r="E332" s="36"/>
      <c r="F332" s="23"/>
    </row>
    <row r="333" spans="3:6" ht="18" customHeight="1" x14ac:dyDescent="0.3">
      <c r="C333" s="23"/>
      <c r="D333" s="36"/>
      <c r="E333" s="36"/>
      <c r="F333" s="23"/>
    </row>
    <row r="334" spans="3:6" ht="18" customHeight="1" x14ac:dyDescent="0.3">
      <c r="C334" s="23"/>
      <c r="D334" s="36"/>
      <c r="E334" s="36"/>
      <c r="F334" s="23"/>
    </row>
    <row r="335" spans="3:6" ht="18" customHeight="1" x14ac:dyDescent="0.3">
      <c r="C335" s="23"/>
      <c r="D335" s="36"/>
      <c r="E335" s="36"/>
      <c r="F335" s="23"/>
    </row>
    <row r="336" spans="3:6" ht="18" customHeight="1" x14ac:dyDescent="0.3">
      <c r="C336" s="23"/>
      <c r="D336" s="36"/>
      <c r="E336" s="36"/>
      <c r="F336" s="23"/>
    </row>
    <row r="337" spans="3:6" ht="18" customHeight="1" x14ac:dyDescent="0.3">
      <c r="C337" s="23"/>
      <c r="D337" s="36"/>
      <c r="E337" s="36"/>
      <c r="F337" s="23"/>
    </row>
    <row r="338" spans="3:6" ht="18" customHeight="1" x14ac:dyDescent="0.3">
      <c r="C338" s="23"/>
      <c r="D338" s="36"/>
      <c r="E338" s="36"/>
      <c r="F338" s="23"/>
    </row>
    <row r="339" spans="3:6" ht="18" customHeight="1" x14ac:dyDescent="0.3">
      <c r="C339" s="23"/>
      <c r="D339" s="36"/>
      <c r="E339" s="36"/>
      <c r="F339" s="23"/>
    </row>
    <row r="340" spans="3:6" ht="18" customHeight="1" x14ac:dyDescent="0.3">
      <c r="C340" s="23"/>
      <c r="D340" s="36"/>
      <c r="E340" s="36"/>
      <c r="F340" s="23"/>
    </row>
    <row r="341" spans="3:6" ht="18" customHeight="1" x14ac:dyDescent="0.3">
      <c r="C341" s="23"/>
      <c r="D341" s="36"/>
      <c r="E341" s="36"/>
      <c r="F341" s="23"/>
    </row>
    <row r="342" spans="3:6" ht="18" customHeight="1" x14ac:dyDescent="0.3">
      <c r="C342" s="23"/>
      <c r="D342" s="36"/>
      <c r="E342" s="36"/>
      <c r="F342" s="23"/>
    </row>
    <row r="343" spans="3:6" ht="18" customHeight="1" x14ac:dyDescent="0.3">
      <c r="C343" s="23"/>
      <c r="D343" s="36"/>
      <c r="E343" s="36"/>
      <c r="F343" s="23"/>
    </row>
    <row r="344" spans="3:6" ht="18" customHeight="1" x14ac:dyDescent="0.3">
      <c r="C344" s="23"/>
      <c r="D344" s="36"/>
      <c r="E344" s="36"/>
      <c r="F344" s="23"/>
    </row>
    <row r="345" spans="3:6" ht="18" customHeight="1" x14ac:dyDescent="0.3">
      <c r="C345" s="23"/>
      <c r="D345" s="36"/>
      <c r="E345" s="36"/>
      <c r="F345" s="23"/>
    </row>
    <row r="346" spans="3:6" ht="18" customHeight="1" x14ac:dyDescent="0.3">
      <c r="C346" s="23"/>
      <c r="D346" s="36"/>
      <c r="E346" s="36"/>
      <c r="F346" s="23"/>
    </row>
    <row r="347" spans="3:6" ht="18" customHeight="1" x14ac:dyDescent="0.3">
      <c r="C347" s="23"/>
      <c r="D347" s="36"/>
      <c r="E347" s="36"/>
      <c r="F347" s="23"/>
    </row>
    <row r="348" spans="3:6" ht="18" customHeight="1" x14ac:dyDescent="0.3">
      <c r="C348" s="23"/>
      <c r="D348" s="36"/>
      <c r="E348" s="36"/>
      <c r="F348" s="23"/>
    </row>
    <row r="349" spans="3:6" ht="18" customHeight="1" x14ac:dyDescent="0.3">
      <c r="C349" s="23"/>
      <c r="D349" s="36"/>
      <c r="E349" s="36"/>
      <c r="F349" s="23"/>
    </row>
    <row r="350" spans="3:6" ht="18" customHeight="1" x14ac:dyDescent="0.3">
      <c r="C350" s="23"/>
      <c r="D350" s="36"/>
      <c r="E350" s="36"/>
      <c r="F350" s="23"/>
    </row>
    <row r="351" spans="3:6" ht="18" customHeight="1" x14ac:dyDescent="0.3">
      <c r="C351" s="23"/>
      <c r="D351" s="36"/>
      <c r="E351" s="36"/>
      <c r="F351" s="23"/>
    </row>
    <row r="352" spans="3:6" ht="18" customHeight="1" x14ac:dyDescent="0.3">
      <c r="C352" s="23"/>
      <c r="D352" s="36"/>
      <c r="E352" s="36"/>
      <c r="F352" s="23"/>
    </row>
    <row r="353" spans="3:6" ht="18" customHeight="1" x14ac:dyDescent="0.3">
      <c r="C353" s="23"/>
      <c r="D353" s="36"/>
      <c r="E353" s="36"/>
      <c r="F353" s="23"/>
    </row>
    <row r="354" spans="3:6" ht="18" customHeight="1" x14ac:dyDescent="0.3">
      <c r="C354" s="23"/>
      <c r="D354" s="36"/>
      <c r="E354" s="36"/>
      <c r="F354" s="23"/>
    </row>
    <row r="355" spans="3:6" ht="18" customHeight="1" x14ac:dyDescent="0.3">
      <c r="C355" s="23"/>
      <c r="D355" s="36"/>
      <c r="E355" s="36"/>
      <c r="F355" s="23"/>
    </row>
    <row r="356" spans="3:6" ht="18" customHeight="1" x14ac:dyDescent="0.3">
      <c r="C356" s="23"/>
      <c r="D356" s="36"/>
      <c r="E356" s="36"/>
      <c r="F356" s="23"/>
    </row>
    <row r="357" spans="3:6" ht="18" customHeight="1" x14ac:dyDescent="0.3">
      <c r="C357" s="23"/>
      <c r="D357" s="36"/>
      <c r="E357" s="36"/>
      <c r="F357" s="23"/>
    </row>
    <row r="358" spans="3:6" ht="18" customHeight="1" x14ac:dyDescent="0.3">
      <c r="C358" s="23"/>
      <c r="D358" s="36"/>
      <c r="E358" s="36"/>
      <c r="F358" s="23"/>
    </row>
    <row r="359" spans="3:6" ht="18" customHeight="1" x14ac:dyDescent="0.3">
      <c r="C359" s="23"/>
      <c r="D359" s="36"/>
      <c r="E359" s="36"/>
      <c r="F359" s="23"/>
    </row>
    <row r="360" spans="3:6" ht="18" customHeight="1" x14ac:dyDescent="0.3">
      <c r="C360" s="23"/>
      <c r="D360" s="36"/>
      <c r="E360" s="36"/>
      <c r="F360" s="23"/>
    </row>
    <row r="361" spans="3:6" ht="18" customHeight="1" x14ac:dyDescent="0.3">
      <c r="C361" s="23"/>
      <c r="D361" s="36"/>
      <c r="E361" s="36"/>
      <c r="F361" s="23"/>
    </row>
    <row r="362" spans="3:6" ht="18" customHeight="1" x14ac:dyDescent="0.3">
      <c r="C362" s="23"/>
      <c r="D362" s="36"/>
      <c r="E362" s="36"/>
      <c r="F362" s="23"/>
    </row>
    <row r="363" spans="3:6" ht="18" customHeight="1" x14ac:dyDescent="0.3">
      <c r="C363" s="23"/>
      <c r="D363" s="36"/>
      <c r="E363" s="36"/>
      <c r="F363" s="23"/>
    </row>
    <row r="364" spans="3:6" ht="18" customHeight="1" x14ac:dyDescent="0.3">
      <c r="C364" s="23"/>
      <c r="D364" s="36"/>
      <c r="E364" s="36"/>
      <c r="F364" s="23"/>
    </row>
    <row r="365" spans="3:6" ht="18" customHeight="1" x14ac:dyDescent="0.3">
      <c r="C365" s="23"/>
      <c r="D365" s="36"/>
      <c r="E365" s="36"/>
      <c r="F365" s="23"/>
    </row>
    <row r="366" spans="3:6" ht="18" customHeight="1" x14ac:dyDescent="0.3">
      <c r="C366" s="23"/>
      <c r="D366" s="36"/>
      <c r="E366" s="36"/>
      <c r="F366" s="23"/>
    </row>
    <row r="367" spans="3:6" ht="18" customHeight="1" x14ac:dyDescent="0.3">
      <c r="C367" s="23"/>
      <c r="D367" s="36"/>
      <c r="E367" s="36"/>
      <c r="F367" s="23"/>
    </row>
    <row r="368" spans="3:6" ht="18" customHeight="1" x14ac:dyDescent="0.3">
      <c r="C368" s="23"/>
      <c r="D368" s="36"/>
      <c r="E368" s="36"/>
      <c r="F368" s="23"/>
    </row>
    <row r="369" spans="3:6" ht="18" customHeight="1" x14ac:dyDescent="0.3">
      <c r="C369" s="23"/>
      <c r="D369" s="36"/>
      <c r="E369" s="36"/>
      <c r="F369" s="23"/>
    </row>
    <row r="370" spans="3:6" ht="18" customHeight="1" x14ac:dyDescent="0.3">
      <c r="C370" s="23"/>
      <c r="D370" s="36"/>
      <c r="E370" s="36"/>
      <c r="F370" s="23"/>
    </row>
    <row r="371" spans="3:6" ht="18" customHeight="1" x14ac:dyDescent="0.3">
      <c r="C371" s="23"/>
      <c r="D371" s="36"/>
      <c r="E371" s="36"/>
      <c r="F371" s="23"/>
    </row>
    <row r="372" spans="3:6" ht="18" customHeight="1" x14ac:dyDescent="0.3">
      <c r="C372" s="23"/>
      <c r="D372" s="36"/>
      <c r="E372" s="36"/>
      <c r="F372" s="23"/>
    </row>
    <row r="373" spans="3:6" ht="18" customHeight="1" x14ac:dyDescent="0.3">
      <c r="C373" s="23"/>
      <c r="D373" s="36"/>
      <c r="E373" s="36"/>
      <c r="F373" s="23"/>
    </row>
    <row r="374" spans="3:6" ht="18" customHeight="1" x14ac:dyDescent="0.3">
      <c r="C374" s="23"/>
      <c r="D374" s="36"/>
      <c r="E374" s="36"/>
      <c r="F374" s="23"/>
    </row>
    <row r="375" spans="3:6" ht="18" customHeight="1" x14ac:dyDescent="0.3">
      <c r="C375" s="23"/>
      <c r="D375" s="36"/>
      <c r="E375" s="36"/>
      <c r="F375" s="23"/>
    </row>
    <row r="376" spans="3:6" ht="18" customHeight="1" x14ac:dyDescent="0.3">
      <c r="C376" s="23"/>
      <c r="D376" s="36"/>
      <c r="E376" s="36"/>
      <c r="F376" s="23"/>
    </row>
    <row r="377" spans="3:6" ht="18" customHeight="1" x14ac:dyDescent="0.3">
      <c r="C377" s="23"/>
      <c r="D377" s="36"/>
      <c r="E377" s="36"/>
      <c r="F377" s="23"/>
    </row>
    <row r="378" spans="3:6" ht="18" customHeight="1" x14ac:dyDescent="0.3">
      <c r="C378" s="23"/>
      <c r="D378" s="36"/>
      <c r="E378" s="36"/>
      <c r="F378" s="23"/>
    </row>
    <row r="379" spans="3:6" ht="18" customHeight="1" x14ac:dyDescent="0.3">
      <c r="C379" s="23"/>
      <c r="D379" s="36"/>
      <c r="E379" s="36"/>
      <c r="F379" s="23"/>
    </row>
    <row r="380" spans="3:6" ht="18" customHeight="1" x14ac:dyDescent="0.3">
      <c r="C380" s="23"/>
      <c r="D380" s="36"/>
      <c r="E380" s="36"/>
      <c r="F380" s="23"/>
    </row>
    <row r="381" spans="3:6" ht="18" customHeight="1" x14ac:dyDescent="0.3">
      <c r="C381" s="23"/>
      <c r="D381" s="36"/>
      <c r="E381" s="36"/>
      <c r="F381" s="23"/>
    </row>
    <row r="382" spans="3:6" ht="18" customHeight="1" x14ac:dyDescent="0.3">
      <c r="C382" s="23"/>
      <c r="D382" s="36"/>
      <c r="E382" s="36"/>
      <c r="F382" s="23"/>
    </row>
    <row r="383" spans="3:6" ht="18" customHeight="1" x14ac:dyDescent="0.3">
      <c r="C383" s="23"/>
      <c r="D383" s="36"/>
      <c r="E383" s="36"/>
      <c r="F383" s="23"/>
    </row>
    <row r="384" spans="3:6" ht="18" customHeight="1" x14ac:dyDescent="0.3">
      <c r="C384" s="23"/>
      <c r="D384" s="36"/>
      <c r="E384" s="36"/>
      <c r="F384" s="23"/>
    </row>
    <row r="385" spans="3:6" ht="18" customHeight="1" x14ac:dyDescent="0.3">
      <c r="C385" s="23"/>
      <c r="D385" s="36"/>
      <c r="E385" s="36"/>
      <c r="F385" s="23"/>
    </row>
    <row r="386" spans="3:6" ht="18" customHeight="1" x14ac:dyDescent="0.3">
      <c r="C386" s="23"/>
      <c r="D386" s="36"/>
      <c r="E386" s="36"/>
      <c r="F386" s="23"/>
    </row>
    <row r="387" spans="3:6" ht="18" customHeight="1" x14ac:dyDescent="0.3">
      <c r="C387" s="23"/>
      <c r="D387" s="36"/>
      <c r="E387" s="36"/>
      <c r="F387" s="23"/>
    </row>
    <row r="388" spans="3:6" ht="18" customHeight="1" x14ac:dyDescent="0.3">
      <c r="C388" s="23"/>
      <c r="D388" s="36"/>
      <c r="E388" s="36"/>
      <c r="F388" s="23"/>
    </row>
    <row r="389" spans="3:6" ht="18" customHeight="1" x14ac:dyDescent="0.3">
      <c r="C389" s="23"/>
      <c r="D389" s="36"/>
      <c r="E389" s="36"/>
      <c r="F389" s="23"/>
    </row>
    <row r="390" spans="3:6" ht="18" customHeight="1" x14ac:dyDescent="0.3">
      <c r="C390" s="23"/>
      <c r="D390" s="36"/>
      <c r="E390" s="36"/>
      <c r="F390" s="23"/>
    </row>
    <row r="391" spans="3:6" ht="18" customHeight="1" x14ac:dyDescent="0.3">
      <c r="C391" s="23"/>
      <c r="D391" s="36"/>
      <c r="E391" s="36"/>
      <c r="F391" s="23"/>
    </row>
    <row r="392" spans="3:6" ht="18" customHeight="1" x14ac:dyDescent="0.3">
      <c r="C392" s="23"/>
      <c r="D392" s="36"/>
      <c r="E392" s="36"/>
      <c r="F392" s="23"/>
    </row>
    <row r="393" spans="3:6" ht="18" customHeight="1" x14ac:dyDescent="0.3">
      <c r="C393" s="23"/>
      <c r="D393" s="36"/>
      <c r="E393" s="36"/>
      <c r="F393" s="23"/>
    </row>
    <row r="394" spans="3:6" ht="18" customHeight="1" x14ac:dyDescent="0.3">
      <c r="C394" s="23"/>
      <c r="D394" s="36"/>
      <c r="E394" s="36"/>
      <c r="F394" s="23"/>
    </row>
    <row r="395" spans="3:6" ht="18" customHeight="1" x14ac:dyDescent="0.3">
      <c r="C395" s="23"/>
      <c r="D395" s="36"/>
      <c r="E395" s="36"/>
      <c r="F395" s="23"/>
    </row>
    <row r="396" spans="3:6" ht="18" customHeight="1" x14ac:dyDescent="0.3">
      <c r="C396" s="23"/>
      <c r="D396" s="36"/>
      <c r="E396" s="36"/>
      <c r="F396" s="23"/>
    </row>
    <row r="397" spans="3:6" ht="18" customHeight="1" x14ac:dyDescent="0.3">
      <c r="C397" s="23"/>
      <c r="D397" s="36"/>
      <c r="E397" s="36"/>
      <c r="F397" s="23"/>
    </row>
    <row r="398" spans="3:6" ht="18" customHeight="1" x14ac:dyDescent="0.3">
      <c r="C398" s="23"/>
      <c r="D398" s="36"/>
      <c r="E398" s="36"/>
      <c r="F398" s="23"/>
    </row>
    <row r="399" spans="3:6" ht="18" customHeight="1" x14ac:dyDescent="0.3">
      <c r="C399" s="23"/>
      <c r="D399" s="36"/>
      <c r="E399" s="36"/>
      <c r="F399" s="23"/>
    </row>
    <row r="400" spans="3:6" ht="18" customHeight="1" x14ac:dyDescent="0.3">
      <c r="C400" s="23"/>
      <c r="D400" s="36"/>
      <c r="E400" s="36"/>
      <c r="F400" s="23"/>
    </row>
    <row r="401" spans="3:6" ht="18" customHeight="1" x14ac:dyDescent="0.3">
      <c r="C401" s="23"/>
      <c r="D401" s="36"/>
      <c r="E401" s="36"/>
      <c r="F401" s="23"/>
    </row>
    <row r="402" spans="3:6" ht="18" customHeight="1" x14ac:dyDescent="0.3">
      <c r="C402" s="23"/>
      <c r="D402" s="36"/>
      <c r="E402" s="36"/>
      <c r="F402" s="23"/>
    </row>
    <row r="403" spans="3:6" ht="18" customHeight="1" x14ac:dyDescent="0.3">
      <c r="C403" s="23"/>
      <c r="D403" s="36"/>
      <c r="E403" s="36"/>
      <c r="F403" s="23"/>
    </row>
    <row r="404" spans="3:6" ht="18" customHeight="1" x14ac:dyDescent="0.3">
      <c r="C404" s="23"/>
      <c r="D404" s="36"/>
      <c r="E404" s="36"/>
      <c r="F404" s="23"/>
    </row>
    <row r="405" spans="3:6" ht="18" customHeight="1" x14ac:dyDescent="0.3">
      <c r="C405" s="23"/>
      <c r="D405" s="36"/>
      <c r="E405" s="36"/>
      <c r="F405" s="23"/>
    </row>
    <row r="406" spans="3:6" ht="18" customHeight="1" x14ac:dyDescent="0.3">
      <c r="C406" s="23"/>
      <c r="D406" s="36"/>
      <c r="E406" s="36"/>
      <c r="F406" s="23"/>
    </row>
    <row r="407" spans="3:6" ht="18" customHeight="1" x14ac:dyDescent="0.3">
      <c r="C407" s="23"/>
      <c r="D407" s="36"/>
      <c r="E407" s="36"/>
      <c r="F407" s="23"/>
    </row>
    <row r="408" spans="3:6" ht="18" customHeight="1" x14ac:dyDescent="0.3">
      <c r="C408" s="23"/>
      <c r="D408" s="36"/>
      <c r="E408" s="36"/>
      <c r="F408" s="23"/>
    </row>
    <row r="409" spans="3:6" ht="18" customHeight="1" x14ac:dyDescent="0.3">
      <c r="C409" s="23"/>
      <c r="D409" s="36"/>
      <c r="E409" s="36"/>
      <c r="F409" s="23"/>
    </row>
    <row r="410" spans="3:6" ht="18" customHeight="1" x14ac:dyDescent="0.3">
      <c r="C410" s="23"/>
      <c r="D410" s="36"/>
      <c r="E410" s="36"/>
      <c r="F410" s="23"/>
    </row>
    <row r="411" spans="3:6" ht="18" customHeight="1" x14ac:dyDescent="0.3">
      <c r="C411" s="23"/>
      <c r="D411" s="36"/>
      <c r="E411" s="36"/>
      <c r="F411" s="23"/>
    </row>
    <row r="412" spans="3:6" ht="18" customHeight="1" x14ac:dyDescent="0.3">
      <c r="C412" s="23"/>
      <c r="D412" s="36"/>
      <c r="E412" s="36"/>
      <c r="F412" s="23"/>
    </row>
    <row r="413" spans="3:6" ht="18" customHeight="1" x14ac:dyDescent="0.3">
      <c r="C413" s="23"/>
      <c r="D413" s="36"/>
      <c r="E413" s="36"/>
      <c r="F413" s="23"/>
    </row>
    <row r="414" spans="3:6" ht="18" customHeight="1" x14ac:dyDescent="0.3">
      <c r="C414" s="23"/>
      <c r="D414" s="36"/>
      <c r="E414" s="36"/>
      <c r="F414" s="23"/>
    </row>
    <row r="415" spans="3:6" ht="18" customHeight="1" x14ac:dyDescent="0.3">
      <c r="C415" s="23"/>
      <c r="D415" s="36"/>
      <c r="E415" s="36"/>
      <c r="F415" s="23"/>
    </row>
    <row r="416" spans="3:6" ht="18" customHeight="1" x14ac:dyDescent="0.3">
      <c r="C416" s="23"/>
      <c r="D416" s="36"/>
      <c r="E416" s="36"/>
      <c r="F416" s="23"/>
    </row>
    <row r="417" spans="3:6" ht="18" customHeight="1" x14ac:dyDescent="0.3">
      <c r="C417" s="23"/>
      <c r="D417" s="36"/>
      <c r="E417" s="36"/>
      <c r="F417" s="23"/>
    </row>
    <row r="418" spans="3:6" ht="18" customHeight="1" x14ac:dyDescent="0.3">
      <c r="C418" s="23"/>
      <c r="D418" s="36"/>
      <c r="E418" s="36"/>
      <c r="F418" s="23"/>
    </row>
    <row r="419" spans="3:6" ht="18" customHeight="1" x14ac:dyDescent="0.3">
      <c r="C419" s="23"/>
      <c r="D419" s="36"/>
      <c r="E419" s="36"/>
      <c r="F419" s="23"/>
    </row>
    <row r="420" spans="3:6" ht="18" customHeight="1" x14ac:dyDescent="0.3">
      <c r="C420" s="23"/>
      <c r="D420" s="36"/>
      <c r="E420" s="36"/>
      <c r="F420" s="23"/>
    </row>
    <row r="421" spans="3:6" ht="18" customHeight="1" x14ac:dyDescent="0.3">
      <c r="C421" s="23"/>
      <c r="D421" s="36"/>
      <c r="E421" s="36"/>
      <c r="F421" s="23"/>
    </row>
    <row r="422" spans="3:6" ht="18" customHeight="1" x14ac:dyDescent="0.3">
      <c r="C422" s="23"/>
      <c r="D422" s="36"/>
      <c r="E422" s="36"/>
      <c r="F422" s="23"/>
    </row>
    <row r="423" spans="3:6" ht="18" customHeight="1" x14ac:dyDescent="0.3">
      <c r="C423" s="23"/>
      <c r="D423" s="36"/>
      <c r="E423" s="36"/>
      <c r="F423" s="23"/>
    </row>
    <row r="424" spans="3:6" ht="18" customHeight="1" x14ac:dyDescent="0.3">
      <c r="C424" s="23"/>
      <c r="D424" s="36"/>
      <c r="E424" s="36"/>
      <c r="F424" s="23"/>
    </row>
    <row r="425" spans="3:6" ht="18" customHeight="1" x14ac:dyDescent="0.3">
      <c r="C425" s="23"/>
      <c r="D425" s="36"/>
      <c r="E425" s="36"/>
      <c r="F425" s="23"/>
    </row>
    <row r="426" spans="3:6" ht="18" customHeight="1" x14ac:dyDescent="0.3">
      <c r="C426" s="23"/>
      <c r="D426" s="36"/>
      <c r="E426" s="36"/>
      <c r="F426" s="23"/>
    </row>
    <row r="427" spans="3:6" ht="18" customHeight="1" x14ac:dyDescent="0.3">
      <c r="C427" s="23"/>
      <c r="D427" s="36"/>
      <c r="E427" s="36"/>
      <c r="F427" s="23"/>
    </row>
    <row r="428" spans="3:6" ht="18" customHeight="1" x14ac:dyDescent="0.3">
      <c r="C428" s="23"/>
      <c r="D428" s="36"/>
      <c r="E428" s="36"/>
      <c r="F428" s="23"/>
    </row>
    <row r="429" spans="3:6" ht="18" customHeight="1" x14ac:dyDescent="0.3">
      <c r="C429" s="23"/>
      <c r="D429" s="36"/>
      <c r="E429" s="36"/>
      <c r="F429" s="23"/>
    </row>
    <row r="430" spans="3:6" ht="18" customHeight="1" x14ac:dyDescent="0.3">
      <c r="C430" s="23"/>
      <c r="D430" s="36"/>
      <c r="E430" s="36"/>
      <c r="F430" s="23"/>
    </row>
    <row r="431" spans="3:6" ht="18" customHeight="1" x14ac:dyDescent="0.3">
      <c r="C431" s="23"/>
      <c r="D431" s="36"/>
      <c r="E431" s="36"/>
      <c r="F431" s="23"/>
    </row>
    <row r="432" spans="3:6" ht="18" customHeight="1" x14ac:dyDescent="0.3">
      <c r="C432" s="23"/>
      <c r="D432" s="36"/>
      <c r="E432" s="36"/>
      <c r="F432" s="23"/>
    </row>
    <row r="433" spans="3:6" ht="18" customHeight="1" x14ac:dyDescent="0.3">
      <c r="C433" s="23"/>
      <c r="D433" s="36"/>
      <c r="E433" s="36"/>
      <c r="F433" s="23"/>
    </row>
    <row r="434" spans="3:6" ht="18" customHeight="1" x14ac:dyDescent="0.3">
      <c r="C434" s="23"/>
      <c r="D434" s="36"/>
      <c r="E434" s="36"/>
      <c r="F434" s="23"/>
    </row>
    <row r="435" spans="3:6" ht="18" customHeight="1" x14ac:dyDescent="0.3">
      <c r="C435" s="23"/>
      <c r="D435" s="36"/>
      <c r="E435" s="36"/>
      <c r="F435" s="23"/>
    </row>
    <row r="436" spans="3:6" ht="18" customHeight="1" x14ac:dyDescent="0.3">
      <c r="C436" s="23"/>
      <c r="D436" s="36"/>
      <c r="E436" s="36"/>
      <c r="F436" s="23"/>
    </row>
    <row r="437" spans="3:6" ht="18" customHeight="1" x14ac:dyDescent="0.3">
      <c r="C437" s="23"/>
      <c r="D437" s="36"/>
      <c r="E437" s="36"/>
      <c r="F437" s="23"/>
    </row>
    <row r="438" spans="3:6" ht="18" customHeight="1" x14ac:dyDescent="0.3">
      <c r="C438" s="23"/>
      <c r="D438" s="36"/>
      <c r="E438" s="36"/>
      <c r="F438" s="23"/>
    </row>
    <row r="439" spans="3:6" ht="18" customHeight="1" x14ac:dyDescent="0.3">
      <c r="C439" s="23"/>
      <c r="D439" s="36"/>
      <c r="E439" s="36"/>
      <c r="F439" s="23"/>
    </row>
    <row r="440" spans="3:6" ht="18" customHeight="1" x14ac:dyDescent="0.3">
      <c r="C440" s="23"/>
      <c r="D440" s="36"/>
      <c r="E440" s="36"/>
      <c r="F440" s="23"/>
    </row>
    <row r="441" spans="3:6" ht="18" customHeight="1" x14ac:dyDescent="0.3">
      <c r="C441" s="23"/>
      <c r="D441" s="36"/>
      <c r="E441" s="36"/>
      <c r="F441" s="23"/>
    </row>
    <row r="442" spans="3:6" ht="18" customHeight="1" x14ac:dyDescent="0.3">
      <c r="C442" s="23"/>
      <c r="D442" s="36"/>
      <c r="E442" s="36"/>
      <c r="F442" s="23"/>
    </row>
    <row r="443" spans="3:6" ht="18" customHeight="1" x14ac:dyDescent="0.3">
      <c r="C443" s="23"/>
      <c r="D443" s="36"/>
      <c r="E443" s="36"/>
      <c r="F443" s="23"/>
    </row>
    <row r="444" spans="3:6" ht="18" customHeight="1" x14ac:dyDescent="0.3">
      <c r="C444" s="23"/>
      <c r="D444" s="36"/>
      <c r="E444" s="36"/>
      <c r="F444" s="23"/>
    </row>
    <row r="445" spans="3:6" ht="18" customHeight="1" x14ac:dyDescent="0.3">
      <c r="C445" s="23"/>
      <c r="D445" s="36"/>
      <c r="E445" s="36"/>
      <c r="F445" s="23"/>
    </row>
    <row r="446" spans="3:6" ht="18" customHeight="1" x14ac:dyDescent="0.3">
      <c r="C446" s="23"/>
      <c r="D446" s="36"/>
      <c r="E446" s="36"/>
      <c r="F446" s="23"/>
    </row>
    <row r="447" spans="3:6" ht="18" customHeight="1" x14ac:dyDescent="0.3">
      <c r="C447" s="23"/>
      <c r="D447" s="36"/>
      <c r="E447" s="36"/>
      <c r="F447" s="23"/>
    </row>
    <row r="448" spans="3:6" ht="18" customHeight="1" x14ac:dyDescent="0.3">
      <c r="C448" s="23"/>
      <c r="D448" s="36"/>
      <c r="E448" s="36"/>
      <c r="F448" s="23"/>
    </row>
    <row r="449" spans="3:6" ht="18" customHeight="1" x14ac:dyDescent="0.3">
      <c r="C449" s="23"/>
      <c r="D449" s="36"/>
      <c r="E449" s="36"/>
      <c r="F449" s="23"/>
    </row>
    <row r="450" spans="3:6" ht="18" customHeight="1" x14ac:dyDescent="0.3">
      <c r="C450" s="23"/>
      <c r="D450" s="36"/>
      <c r="E450" s="36"/>
      <c r="F450" s="23"/>
    </row>
    <row r="451" spans="3:6" ht="18" customHeight="1" x14ac:dyDescent="0.3">
      <c r="C451" s="23"/>
      <c r="D451" s="36"/>
      <c r="E451" s="36"/>
      <c r="F451" s="23"/>
    </row>
    <row r="452" spans="3:6" ht="18" customHeight="1" x14ac:dyDescent="0.3">
      <c r="C452" s="23"/>
      <c r="D452" s="36"/>
      <c r="E452" s="36"/>
      <c r="F452" s="23"/>
    </row>
    <row r="453" spans="3:6" ht="18" customHeight="1" x14ac:dyDescent="0.3">
      <c r="C453" s="23"/>
      <c r="D453" s="36"/>
      <c r="E453" s="36"/>
      <c r="F453" s="23"/>
    </row>
    <row r="454" spans="3:6" ht="18" customHeight="1" x14ac:dyDescent="0.3">
      <c r="C454" s="23"/>
      <c r="D454" s="36"/>
      <c r="E454" s="36"/>
      <c r="F454" s="23"/>
    </row>
    <row r="455" spans="3:6" ht="18" customHeight="1" x14ac:dyDescent="0.3">
      <c r="C455" s="23"/>
      <c r="D455" s="36"/>
      <c r="E455" s="36"/>
      <c r="F455" s="23"/>
    </row>
    <row r="456" spans="3:6" ht="18" customHeight="1" x14ac:dyDescent="0.3">
      <c r="C456" s="23"/>
      <c r="D456" s="36"/>
      <c r="E456" s="36"/>
      <c r="F456" s="23"/>
    </row>
    <row r="457" spans="3:6" ht="18" customHeight="1" x14ac:dyDescent="0.3">
      <c r="C457" s="23"/>
      <c r="D457" s="36"/>
      <c r="E457" s="36"/>
      <c r="F457" s="23"/>
    </row>
    <row r="458" spans="3:6" ht="18" customHeight="1" x14ac:dyDescent="0.3">
      <c r="C458" s="23"/>
      <c r="D458" s="36"/>
      <c r="E458" s="36"/>
      <c r="F458" s="23"/>
    </row>
    <row r="459" spans="3:6" ht="18" customHeight="1" x14ac:dyDescent="0.3">
      <c r="C459" s="23"/>
      <c r="D459" s="36"/>
      <c r="E459" s="36"/>
      <c r="F459" s="23"/>
    </row>
    <row r="460" spans="3:6" ht="18" customHeight="1" x14ac:dyDescent="0.3">
      <c r="C460" s="23"/>
      <c r="D460" s="36"/>
      <c r="E460" s="36"/>
      <c r="F460" s="23"/>
    </row>
    <row r="461" spans="3:6" ht="18" customHeight="1" x14ac:dyDescent="0.3">
      <c r="C461" s="23"/>
      <c r="D461" s="36"/>
      <c r="E461" s="36"/>
      <c r="F461" s="23"/>
    </row>
    <row r="462" spans="3:6" ht="18" customHeight="1" x14ac:dyDescent="0.3">
      <c r="C462" s="23"/>
      <c r="D462" s="36"/>
      <c r="E462" s="36"/>
      <c r="F462" s="23"/>
    </row>
    <row r="463" spans="3:6" ht="18" customHeight="1" x14ac:dyDescent="0.3">
      <c r="C463" s="23"/>
      <c r="D463" s="36"/>
      <c r="E463" s="36"/>
      <c r="F463" s="23"/>
    </row>
    <row r="464" spans="3:6" ht="18" customHeight="1" x14ac:dyDescent="0.3">
      <c r="C464" s="23"/>
      <c r="D464" s="36"/>
      <c r="E464" s="36"/>
      <c r="F464" s="23"/>
    </row>
    <row r="465" spans="3:6" ht="18" customHeight="1" x14ac:dyDescent="0.3">
      <c r="C465" s="23"/>
      <c r="D465" s="36"/>
      <c r="E465" s="36"/>
      <c r="F465" s="23"/>
    </row>
    <row r="466" spans="3:6" ht="18" customHeight="1" x14ac:dyDescent="0.3">
      <c r="C466" s="23"/>
      <c r="D466" s="36"/>
      <c r="E466" s="36"/>
      <c r="F466" s="23"/>
    </row>
    <row r="467" spans="3:6" ht="18" customHeight="1" x14ac:dyDescent="0.3">
      <c r="C467" s="23"/>
      <c r="D467" s="36"/>
      <c r="E467" s="36"/>
      <c r="F467" s="23"/>
    </row>
    <row r="468" spans="3:6" ht="18" customHeight="1" x14ac:dyDescent="0.3">
      <c r="C468" s="23"/>
      <c r="D468" s="36"/>
      <c r="E468" s="36"/>
      <c r="F468" s="23"/>
    </row>
    <row r="469" spans="3:6" ht="18" customHeight="1" x14ac:dyDescent="0.3">
      <c r="C469" s="23"/>
      <c r="D469" s="36"/>
      <c r="E469" s="36"/>
      <c r="F469" s="23"/>
    </row>
    <row r="470" spans="3:6" ht="18" customHeight="1" x14ac:dyDescent="0.3">
      <c r="C470" s="23"/>
      <c r="D470" s="36"/>
      <c r="E470" s="36"/>
      <c r="F470" s="23"/>
    </row>
    <row r="471" spans="3:6" ht="18" customHeight="1" x14ac:dyDescent="0.3">
      <c r="C471" s="23"/>
      <c r="D471" s="36"/>
      <c r="E471" s="36"/>
      <c r="F471" s="23"/>
    </row>
    <row r="472" spans="3:6" ht="18" customHeight="1" x14ac:dyDescent="0.3">
      <c r="C472" s="23"/>
      <c r="D472" s="36"/>
      <c r="E472" s="36"/>
      <c r="F472" s="23"/>
    </row>
    <row r="473" spans="3:6" ht="18" customHeight="1" x14ac:dyDescent="0.3">
      <c r="C473" s="23"/>
      <c r="D473" s="36"/>
      <c r="E473" s="36"/>
      <c r="F473" s="23"/>
    </row>
    <row r="474" spans="3:6" ht="18" customHeight="1" x14ac:dyDescent="0.3">
      <c r="C474" s="23"/>
      <c r="D474" s="36"/>
      <c r="E474" s="36"/>
      <c r="F474" s="23"/>
    </row>
    <row r="475" spans="3:6" ht="18" customHeight="1" x14ac:dyDescent="0.3">
      <c r="C475" s="23"/>
      <c r="D475" s="36"/>
      <c r="E475" s="36"/>
      <c r="F475" s="23"/>
    </row>
    <row r="476" spans="3:6" ht="18" customHeight="1" x14ac:dyDescent="0.3">
      <c r="C476" s="23"/>
      <c r="D476" s="36"/>
      <c r="E476" s="36"/>
      <c r="F476" s="23"/>
    </row>
    <row r="477" spans="3:6" ht="18" customHeight="1" x14ac:dyDescent="0.3">
      <c r="C477" s="23"/>
      <c r="D477" s="36"/>
      <c r="E477" s="36"/>
      <c r="F477" s="23"/>
    </row>
    <row r="478" spans="3:6" ht="18" customHeight="1" x14ac:dyDescent="0.3">
      <c r="C478" s="23"/>
      <c r="D478" s="36"/>
      <c r="E478" s="36"/>
      <c r="F478" s="23"/>
    </row>
    <row r="479" spans="3:6" ht="18" customHeight="1" x14ac:dyDescent="0.3">
      <c r="C479" s="23"/>
      <c r="D479" s="36"/>
      <c r="E479" s="36"/>
      <c r="F479" s="23"/>
    </row>
    <row r="480" spans="3:6" ht="18" customHeight="1" x14ac:dyDescent="0.3">
      <c r="C480" s="23"/>
      <c r="D480" s="36"/>
      <c r="E480" s="36"/>
      <c r="F480" s="23"/>
    </row>
    <row r="481" spans="3:6" ht="18" customHeight="1" x14ac:dyDescent="0.3">
      <c r="C481" s="23"/>
      <c r="D481" s="36"/>
      <c r="E481" s="36"/>
      <c r="F481" s="23"/>
    </row>
    <row r="482" spans="3:6" ht="18" customHeight="1" x14ac:dyDescent="0.3">
      <c r="C482" s="23"/>
      <c r="D482" s="36"/>
      <c r="E482" s="36"/>
      <c r="F482" s="23"/>
    </row>
    <row r="483" spans="3:6" ht="18" customHeight="1" x14ac:dyDescent="0.3">
      <c r="C483" s="23"/>
      <c r="D483" s="36"/>
      <c r="E483" s="36"/>
      <c r="F483" s="23"/>
    </row>
    <row r="484" spans="3:6" ht="18" customHeight="1" x14ac:dyDescent="0.3">
      <c r="C484" s="23"/>
      <c r="D484" s="36"/>
      <c r="E484" s="36"/>
      <c r="F484" s="23"/>
    </row>
    <row r="485" spans="3:6" ht="18" customHeight="1" x14ac:dyDescent="0.3">
      <c r="C485" s="23"/>
      <c r="D485" s="36"/>
      <c r="E485" s="36"/>
      <c r="F485" s="23"/>
    </row>
    <row r="486" spans="3:6" ht="18" customHeight="1" x14ac:dyDescent="0.3">
      <c r="C486" s="23"/>
      <c r="D486" s="36"/>
      <c r="E486" s="36"/>
      <c r="F486" s="23"/>
    </row>
    <row r="487" spans="3:6" ht="18" customHeight="1" x14ac:dyDescent="0.3">
      <c r="C487" s="23"/>
      <c r="D487" s="36"/>
      <c r="E487" s="36"/>
      <c r="F487" s="23"/>
    </row>
    <row r="488" spans="3:6" ht="18" customHeight="1" x14ac:dyDescent="0.3">
      <c r="C488" s="23"/>
      <c r="D488" s="36"/>
      <c r="E488" s="36"/>
      <c r="F488" s="23"/>
    </row>
    <row r="489" spans="3:6" ht="18" customHeight="1" x14ac:dyDescent="0.3">
      <c r="C489" s="23"/>
      <c r="D489" s="36"/>
      <c r="E489" s="36"/>
      <c r="F489" s="23"/>
    </row>
    <row r="490" spans="3:6" ht="18" customHeight="1" x14ac:dyDescent="0.3">
      <c r="C490" s="23"/>
      <c r="D490" s="36"/>
      <c r="E490" s="36"/>
      <c r="F490" s="23"/>
    </row>
    <row r="491" spans="3:6" ht="18" customHeight="1" x14ac:dyDescent="0.3">
      <c r="C491" s="23"/>
      <c r="D491" s="36"/>
      <c r="E491" s="36"/>
      <c r="F491" s="23"/>
    </row>
    <row r="492" spans="3:6" ht="18" customHeight="1" x14ac:dyDescent="0.3">
      <c r="C492" s="23"/>
      <c r="D492" s="36"/>
      <c r="E492" s="36"/>
      <c r="F492" s="23"/>
    </row>
    <row r="493" spans="3:6" ht="18" customHeight="1" x14ac:dyDescent="0.3">
      <c r="C493" s="23"/>
      <c r="D493" s="36"/>
      <c r="E493" s="36"/>
      <c r="F493" s="23"/>
    </row>
    <row r="494" spans="3:6" ht="18" customHeight="1" x14ac:dyDescent="0.3">
      <c r="C494" s="23"/>
      <c r="D494" s="36"/>
      <c r="E494" s="36"/>
      <c r="F494" s="23"/>
    </row>
    <row r="495" spans="3:6" ht="18" customHeight="1" x14ac:dyDescent="0.3">
      <c r="C495" s="23"/>
      <c r="D495" s="36"/>
      <c r="E495" s="36"/>
      <c r="F495" s="23"/>
    </row>
    <row r="496" spans="3:6" ht="18" customHeight="1" x14ac:dyDescent="0.3">
      <c r="C496" s="23"/>
      <c r="D496" s="36"/>
      <c r="E496" s="36"/>
      <c r="F496" s="23"/>
    </row>
    <row r="497" spans="3:6" ht="18" customHeight="1" x14ac:dyDescent="0.3">
      <c r="C497" s="23"/>
      <c r="D497" s="36"/>
      <c r="E497" s="36"/>
      <c r="F497" s="23"/>
    </row>
    <row r="498" spans="3:6" ht="18" customHeight="1" x14ac:dyDescent="0.3">
      <c r="C498" s="23"/>
      <c r="D498" s="36"/>
      <c r="E498" s="36"/>
      <c r="F498" s="23"/>
    </row>
    <row r="499" spans="3:6" ht="18" customHeight="1" x14ac:dyDescent="0.3">
      <c r="C499" s="23"/>
      <c r="D499" s="36"/>
      <c r="E499" s="36"/>
      <c r="F499" s="23"/>
    </row>
    <row r="500" spans="3:6" ht="18" customHeight="1" x14ac:dyDescent="0.3">
      <c r="C500" s="23"/>
      <c r="D500" s="36"/>
      <c r="E500" s="36"/>
      <c r="F500" s="23"/>
    </row>
    <row r="501" spans="3:6" ht="18" customHeight="1" x14ac:dyDescent="0.3">
      <c r="C501" s="23"/>
      <c r="D501" s="36"/>
      <c r="E501" s="36"/>
      <c r="F501" s="23"/>
    </row>
    <row r="502" spans="3:6" ht="18" customHeight="1" x14ac:dyDescent="0.3">
      <c r="C502" s="23"/>
      <c r="D502" s="36"/>
      <c r="E502" s="36"/>
      <c r="F502" s="23"/>
    </row>
    <row r="503" spans="3:6" ht="18" customHeight="1" x14ac:dyDescent="0.3">
      <c r="C503" s="23"/>
      <c r="D503" s="36"/>
      <c r="E503" s="36"/>
      <c r="F503" s="23"/>
    </row>
    <row r="504" spans="3:6" ht="18" customHeight="1" x14ac:dyDescent="0.3">
      <c r="C504" s="23"/>
      <c r="D504" s="36"/>
      <c r="E504" s="36"/>
      <c r="F504" s="23"/>
    </row>
    <row r="505" spans="3:6" ht="18" customHeight="1" x14ac:dyDescent="0.3">
      <c r="C505" s="23"/>
      <c r="D505" s="36"/>
      <c r="E505" s="36"/>
      <c r="F505" s="23"/>
    </row>
    <row r="506" spans="3:6" ht="18" customHeight="1" x14ac:dyDescent="0.3">
      <c r="C506" s="23"/>
      <c r="D506" s="36"/>
      <c r="E506" s="36"/>
      <c r="F506" s="23"/>
    </row>
    <row r="507" spans="3:6" ht="18" customHeight="1" x14ac:dyDescent="0.3">
      <c r="C507" s="23"/>
      <c r="D507" s="36"/>
      <c r="E507" s="36"/>
      <c r="F507" s="23"/>
    </row>
    <row r="508" spans="3:6" ht="18" customHeight="1" x14ac:dyDescent="0.3">
      <c r="C508" s="23"/>
      <c r="D508" s="36"/>
      <c r="E508" s="36"/>
      <c r="F508" s="23"/>
    </row>
    <row r="509" spans="3:6" ht="18" customHeight="1" x14ac:dyDescent="0.3">
      <c r="C509" s="23"/>
      <c r="D509" s="36"/>
      <c r="E509" s="36"/>
      <c r="F509" s="23"/>
    </row>
    <row r="510" spans="3:6" ht="18" customHeight="1" x14ac:dyDescent="0.3">
      <c r="C510" s="23"/>
      <c r="D510" s="36"/>
      <c r="E510" s="36"/>
      <c r="F510" s="23"/>
    </row>
    <row r="511" spans="3:6" ht="18" customHeight="1" x14ac:dyDescent="0.3">
      <c r="C511" s="23"/>
      <c r="D511" s="36"/>
      <c r="E511" s="36"/>
      <c r="F511" s="23"/>
    </row>
    <row r="512" spans="3:6" ht="18" customHeight="1" x14ac:dyDescent="0.3">
      <c r="C512" s="23"/>
      <c r="D512" s="36"/>
      <c r="E512" s="36"/>
      <c r="F512" s="23"/>
    </row>
    <row r="513" spans="3:6" ht="18" customHeight="1" x14ac:dyDescent="0.3">
      <c r="C513" s="23"/>
      <c r="D513" s="36"/>
      <c r="E513" s="36"/>
      <c r="F513" s="23"/>
    </row>
    <row r="514" spans="3:6" ht="18" customHeight="1" x14ac:dyDescent="0.3">
      <c r="C514" s="23"/>
      <c r="D514" s="36"/>
      <c r="E514" s="36"/>
      <c r="F514" s="23"/>
    </row>
    <row r="515" spans="3:6" ht="18" customHeight="1" x14ac:dyDescent="0.3">
      <c r="C515" s="23"/>
      <c r="D515" s="36"/>
      <c r="E515" s="36"/>
      <c r="F515" s="23"/>
    </row>
    <row r="516" spans="3:6" ht="18" customHeight="1" x14ac:dyDescent="0.3">
      <c r="C516" s="23"/>
      <c r="D516" s="36"/>
      <c r="E516" s="36"/>
      <c r="F516" s="23"/>
    </row>
    <row r="517" spans="3:6" ht="18" customHeight="1" x14ac:dyDescent="0.3">
      <c r="C517" s="23"/>
      <c r="D517" s="36"/>
      <c r="E517" s="36"/>
      <c r="F517" s="23"/>
    </row>
    <row r="518" spans="3:6" ht="18" customHeight="1" x14ac:dyDescent="0.3">
      <c r="C518" s="23"/>
      <c r="D518" s="36"/>
      <c r="E518" s="36"/>
      <c r="F518" s="23"/>
    </row>
    <row r="519" spans="3:6" ht="18" customHeight="1" x14ac:dyDescent="0.3">
      <c r="C519" s="23"/>
      <c r="D519" s="36"/>
      <c r="E519" s="36"/>
      <c r="F519" s="23"/>
    </row>
    <row r="520" spans="3:6" ht="18" customHeight="1" x14ac:dyDescent="0.3">
      <c r="C520" s="23"/>
      <c r="D520" s="36"/>
      <c r="E520" s="36"/>
      <c r="F520" s="23"/>
    </row>
    <row r="521" spans="3:6" ht="18" customHeight="1" x14ac:dyDescent="0.3">
      <c r="C521" s="23"/>
      <c r="D521" s="36"/>
      <c r="E521" s="36"/>
      <c r="F521" s="23"/>
    </row>
    <row r="522" spans="3:6" ht="18" customHeight="1" x14ac:dyDescent="0.3">
      <c r="C522" s="23"/>
      <c r="D522" s="36"/>
      <c r="E522" s="36"/>
      <c r="F522" s="23"/>
    </row>
    <row r="523" spans="3:6" ht="18" customHeight="1" x14ac:dyDescent="0.3">
      <c r="C523" s="23"/>
      <c r="D523" s="36"/>
      <c r="E523" s="36"/>
      <c r="F523" s="23"/>
    </row>
    <row r="524" spans="3:6" ht="18" customHeight="1" x14ac:dyDescent="0.3">
      <c r="C524" s="23"/>
      <c r="D524" s="36"/>
      <c r="E524" s="36"/>
      <c r="F524" s="23"/>
    </row>
    <row r="525" spans="3:6" ht="18" customHeight="1" x14ac:dyDescent="0.3">
      <c r="C525" s="23"/>
      <c r="D525" s="36"/>
      <c r="E525" s="36"/>
      <c r="F525" s="23"/>
    </row>
    <row r="526" spans="3:6" ht="18" customHeight="1" x14ac:dyDescent="0.3">
      <c r="C526" s="23"/>
      <c r="D526" s="36"/>
      <c r="E526" s="36"/>
      <c r="F526" s="23"/>
    </row>
    <row r="527" spans="3:6" ht="18" customHeight="1" x14ac:dyDescent="0.3">
      <c r="C527" s="23"/>
      <c r="D527" s="36"/>
      <c r="E527" s="36"/>
      <c r="F527" s="23"/>
    </row>
    <row r="528" spans="3:6" ht="18" customHeight="1" x14ac:dyDescent="0.3">
      <c r="C528" s="23"/>
      <c r="D528" s="36"/>
      <c r="E528" s="36"/>
      <c r="F528" s="23"/>
    </row>
    <row r="529" spans="3:6" ht="18" customHeight="1" x14ac:dyDescent="0.3">
      <c r="C529" s="23"/>
      <c r="D529" s="36"/>
      <c r="E529" s="36"/>
      <c r="F529" s="23"/>
    </row>
    <row r="530" spans="3:6" ht="18" customHeight="1" x14ac:dyDescent="0.3">
      <c r="C530" s="23"/>
      <c r="D530" s="36"/>
      <c r="E530" s="36"/>
      <c r="F530" s="23"/>
    </row>
    <row r="531" spans="3:6" ht="18" customHeight="1" x14ac:dyDescent="0.3">
      <c r="C531" s="23"/>
      <c r="D531" s="36"/>
      <c r="E531" s="36"/>
      <c r="F531" s="23"/>
    </row>
    <row r="532" spans="3:6" ht="18" customHeight="1" x14ac:dyDescent="0.3">
      <c r="C532" s="23"/>
      <c r="D532" s="36"/>
      <c r="E532" s="36"/>
      <c r="F532" s="23"/>
    </row>
    <row r="533" spans="3:6" ht="18" customHeight="1" x14ac:dyDescent="0.3">
      <c r="C533" s="23"/>
      <c r="D533" s="36"/>
      <c r="E533" s="36"/>
      <c r="F533" s="23"/>
    </row>
    <row r="534" spans="3:6" ht="18" customHeight="1" x14ac:dyDescent="0.3">
      <c r="C534" s="23"/>
      <c r="D534" s="36"/>
      <c r="E534" s="36"/>
      <c r="F534" s="23"/>
    </row>
    <row r="535" spans="3:6" ht="18" customHeight="1" x14ac:dyDescent="0.3">
      <c r="C535" s="23"/>
      <c r="D535" s="36"/>
      <c r="E535" s="36"/>
      <c r="F535" s="23"/>
    </row>
    <row r="536" spans="3:6" ht="18" customHeight="1" x14ac:dyDescent="0.3">
      <c r="C536" s="23"/>
      <c r="D536" s="36"/>
      <c r="E536" s="36"/>
      <c r="F536" s="23"/>
    </row>
    <row r="537" spans="3:6" ht="18" customHeight="1" x14ac:dyDescent="0.3">
      <c r="C537" s="23"/>
      <c r="D537" s="36"/>
      <c r="E537" s="36"/>
      <c r="F537" s="23"/>
    </row>
    <row r="538" spans="3:6" ht="18" customHeight="1" x14ac:dyDescent="0.3">
      <c r="C538" s="23"/>
      <c r="D538" s="36"/>
      <c r="E538" s="36"/>
      <c r="F538" s="23"/>
    </row>
    <row r="539" spans="3:6" ht="18" customHeight="1" x14ac:dyDescent="0.3">
      <c r="C539" s="23"/>
      <c r="D539" s="36"/>
      <c r="E539" s="36"/>
      <c r="F539" s="23"/>
    </row>
    <row r="540" spans="3:6" ht="18" customHeight="1" x14ac:dyDescent="0.3">
      <c r="C540" s="23"/>
      <c r="D540" s="36"/>
      <c r="E540" s="36"/>
      <c r="F540" s="23"/>
    </row>
    <row r="541" spans="3:6" ht="18" customHeight="1" x14ac:dyDescent="0.3">
      <c r="C541" s="23"/>
      <c r="D541" s="36"/>
      <c r="E541" s="36"/>
      <c r="F541" s="23"/>
    </row>
    <row r="542" spans="3:6" ht="18" customHeight="1" x14ac:dyDescent="0.3">
      <c r="C542" s="23"/>
      <c r="D542" s="36"/>
      <c r="E542" s="36"/>
      <c r="F542" s="23"/>
    </row>
    <row r="543" spans="3:6" ht="18" customHeight="1" x14ac:dyDescent="0.3">
      <c r="C543" s="23"/>
      <c r="D543" s="36"/>
      <c r="E543" s="36"/>
      <c r="F543" s="23"/>
    </row>
    <row r="544" spans="3:6" ht="18" customHeight="1" x14ac:dyDescent="0.3">
      <c r="C544" s="23"/>
      <c r="D544" s="36"/>
      <c r="E544" s="36"/>
      <c r="F544" s="23"/>
    </row>
    <row r="545" spans="3:6" ht="18" customHeight="1" x14ac:dyDescent="0.3">
      <c r="C545" s="23"/>
      <c r="D545" s="36"/>
      <c r="E545" s="36"/>
      <c r="F545" s="23"/>
    </row>
    <row r="546" spans="3:6" ht="18" customHeight="1" x14ac:dyDescent="0.3">
      <c r="C546" s="23"/>
      <c r="D546" s="36"/>
      <c r="E546" s="36"/>
      <c r="F546" s="23"/>
    </row>
    <row r="547" spans="3:6" ht="18" customHeight="1" x14ac:dyDescent="0.3">
      <c r="C547" s="23"/>
      <c r="D547" s="36"/>
      <c r="E547" s="36"/>
      <c r="F547" s="23"/>
    </row>
    <row r="548" spans="3:6" ht="18" customHeight="1" x14ac:dyDescent="0.3">
      <c r="C548" s="23"/>
      <c r="D548" s="36"/>
      <c r="E548" s="36"/>
      <c r="F548" s="23"/>
    </row>
    <row r="549" spans="3:6" ht="18" customHeight="1" x14ac:dyDescent="0.3">
      <c r="C549" s="23"/>
      <c r="D549" s="36"/>
      <c r="E549" s="36"/>
      <c r="F549" s="23"/>
    </row>
    <row r="550" spans="3:6" ht="18" customHeight="1" x14ac:dyDescent="0.3">
      <c r="C550" s="23"/>
      <c r="D550" s="36"/>
      <c r="E550" s="36"/>
      <c r="F550" s="23"/>
    </row>
    <row r="551" spans="3:6" ht="18" customHeight="1" x14ac:dyDescent="0.3">
      <c r="C551" s="23"/>
      <c r="D551" s="36"/>
      <c r="E551" s="36"/>
      <c r="F551" s="23"/>
    </row>
    <row r="552" spans="3:6" ht="18" customHeight="1" x14ac:dyDescent="0.3">
      <c r="C552" s="23"/>
      <c r="D552" s="36"/>
      <c r="E552" s="36"/>
      <c r="F552" s="23"/>
    </row>
    <row r="553" spans="3:6" ht="18" customHeight="1" x14ac:dyDescent="0.3">
      <c r="C553" s="23"/>
      <c r="D553" s="36"/>
      <c r="E553" s="36"/>
      <c r="F553" s="23"/>
    </row>
    <row r="554" spans="3:6" ht="18" customHeight="1" x14ac:dyDescent="0.3">
      <c r="C554" s="23"/>
      <c r="D554" s="36"/>
      <c r="E554" s="36"/>
      <c r="F554" s="23"/>
    </row>
    <row r="555" spans="3:6" ht="18" customHeight="1" x14ac:dyDescent="0.3">
      <c r="C555" s="23"/>
      <c r="D555" s="36"/>
      <c r="E555" s="36"/>
      <c r="F555" s="23"/>
    </row>
    <row r="556" spans="3:6" ht="18" customHeight="1" x14ac:dyDescent="0.3">
      <c r="C556" s="23"/>
      <c r="D556" s="36"/>
      <c r="E556" s="36"/>
      <c r="F556" s="23"/>
    </row>
    <row r="557" spans="3:6" ht="18" customHeight="1" x14ac:dyDescent="0.3">
      <c r="C557" s="23"/>
      <c r="D557" s="36"/>
      <c r="E557" s="36"/>
      <c r="F557" s="23"/>
    </row>
    <row r="558" spans="3:6" ht="18" customHeight="1" x14ac:dyDescent="0.3">
      <c r="C558" s="23"/>
      <c r="D558" s="36"/>
      <c r="E558" s="36"/>
      <c r="F558" s="23"/>
    </row>
    <row r="559" spans="3:6" ht="18" customHeight="1" x14ac:dyDescent="0.3">
      <c r="C559" s="23"/>
      <c r="D559" s="36"/>
      <c r="E559" s="36"/>
      <c r="F559" s="23"/>
    </row>
    <row r="560" spans="3:6" ht="18" customHeight="1" x14ac:dyDescent="0.3">
      <c r="C560" s="23"/>
      <c r="D560" s="36"/>
      <c r="E560" s="36"/>
      <c r="F560" s="23"/>
    </row>
    <row r="561" spans="3:6" ht="18" customHeight="1" x14ac:dyDescent="0.3">
      <c r="C561" s="23"/>
      <c r="D561" s="36"/>
      <c r="E561" s="36"/>
      <c r="F561" s="23"/>
    </row>
    <row r="562" spans="3:6" ht="18" customHeight="1" x14ac:dyDescent="0.3">
      <c r="C562" s="23"/>
      <c r="D562" s="36"/>
      <c r="E562" s="36"/>
      <c r="F562" s="23"/>
    </row>
    <row r="563" spans="3:6" ht="18" customHeight="1" x14ac:dyDescent="0.3">
      <c r="C563" s="23"/>
      <c r="D563" s="36"/>
      <c r="E563" s="36"/>
      <c r="F563" s="23"/>
    </row>
    <row r="564" spans="3:6" ht="18" customHeight="1" x14ac:dyDescent="0.3">
      <c r="C564" s="23"/>
      <c r="D564" s="36"/>
      <c r="E564" s="36"/>
      <c r="F564" s="23"/>
    </row>
    <row r="565" spans="3:6" ht="18" customHeight="1" x14ac:dyDescent="0.3">
      <c r="C565" s="23"/>
      <c r="D565" s="36"/>
      <c r="E565" s="36"/>
      <c r="F565" s="23"/>
    </row>
    <row r="566" spans="3:6" ht="18" customHeight="1" x14ac:dyDescent="0.3">
      <c r="C566" s="23"/>
      <c r="D566" s="36"/>
      <c r="E566" s="36"/>
      <c r="F566" s="23"/>
    </row>
    <row r="567" spans="3:6" ht="18" customHeight="1" x14ac:dyDescent="0.3">
      <c r="C567" s="23"/>
      <c r="D567" s="36"/>
      <c r="E567" s="36"/>
      <c r="F567" s="23"/>
    </row>
    <row r="568" spans="3:6" ht="18" customHeight="1" x14ac:dyDescent="0.3">
      <c r="C568" s="23"/>
      <c r="D568" s="36"/>
      <c r="E568" s="36"/>
      <c r="F568" s="23"/>
    </row>
    <row r="569" spans="3:6" ht="18" customHeight="1" x14ac:dyDescent="0.3">
      <c r="C569" s="23"/>
      <c r="D569" s="36"/>
      <c r="E569" s="36"/>
      <c r="F569" s="23"/>
    </row>
    <row r="570" spans="3:6" ht="18" customHeight="1" x14ac:dyDescent="0.3">
      <c r="C570" s="23"/>
      <c r="D570" s="36"/>
      <c r="E570" s="36"/>
      <c r="F570" s="23"/>
    </row>
    <row r="571" spans="3:6" ht="18" customHeight="1" x14ac:dyDescent="0.3">
      <c r="C571" s="23"/>
      <c r="D571" s="36"/>
      <c r="E571" s="36"/>
      <c r="F571" s="23"/>
    </row>
    <row r="572" spans="3:6" ht="18" customHeight="1" x14ac:dyDescent="0.3">
      <c r="C572" s="23"/>
      <c r="D572" s="36"/>
      <c r="E572" s="36"/>
      <c r="F572" s="23"/>
    </row>
    <row r="573" spans="3:6" ht="18" customHeight="1" x14ac:dyDescent="0.3">
      <c r="C573" s="23"/>
      <c r="D573" s="36"/>
      <c r="E573" s="36"/>
      <c r="F573" s="23"/>
    </row>
    <row r="574" spans="3:6" ht="18" customHeight="1" x14ac:dyDescent="0.3">
      <c r="C574" s="23"/>
      <c r="D574" s="36"/>
      <c r="E574" s="36"/>
      <c r="F574" s="23"/>
    </row>
    <row r="575" spans="3:6" ht="18" customHeight="1" x14ac:dyDescent="0.3">
      <c r="C575" s="23"/>
      <c r="D575" s="36"/>
      <c r="E575" s="36"/>
      <c r="F575" s="23"/>
    </row>
    <row r="576" spans="3:6" ht="18" customHeight="1" x14ac:dyDescent="0.3">
      <c r="C576" s="23"/>
      <c r="D576" s="36"/>
      <c r="E576" s="36"/>
      <c r="F576" s="23"/>
    </row>
    <row r="577" spans="3:6" ht="18" customHeight="1" x14ac:dyDescent="0.3">
      <c r="C577" s="23"/>
      <c r="D577" s="36"/>
      <c r="E577" s="36"/>
      <c r="F577" s="23"/>
    </row>
    <row r="578" spans="3:6" ht="18" customHeight="1" x14ac:dyDescent="0.3">
      <c r="C578" s="23"/>
      <c r="D578" s="36"/>
      <c r="E578" s="36"/>
      <c r="F578" s="23"/>
    </row>
    <row r="579" spans="3:6" ht="18" customHeight="1" x14ac:dyDescent="0.3">
      <c r="C579" s="23"/>
      <c r="D579" s="36"/>
      <c r="E579" s="36"/>
      <c r="F579" s="23"/>
    </row>
    <row r="580" spans="3:6" ht="18" customHeight="1" x14ac:dyDescent="0.3">
      <c r="C580" s="23"/>
      <c r="D580" s="36"/>
      <c r="E580" s="36"/>
      <c r="F580" s="23"/>
    </row>
    <row r="581" spans="3:6" ht="18" customHeight="1" x14ac:dyDescent="0.3">
      <c r="C581" s="23"/>
      <c r="D581" s="36"/>
      <c r="E581" s="36"/>
      <c r="F581" s="23"/>
    </row>
    <row r="582" spans="3:6" ht="18" customHeight="1" x14ac:dyDescent="0.3">
      <c r="C582" s="23"/>
      <c r="D582" s="36"/>
      <c r="E582" s="36"/>
      <c r="F582" s="23"/>
    </row>
    <row r="583" spans="3:6" ht="18" customHeight="1" x14ac:dyDescent="0.3">
      <c r="C583" s="23"/>
      <c r="D583" s="36"/>
      <c r="E583" s="36"/>
      <c r="F583" s="23"/>
    </row>
    <row r="584" spans="3:6" ht="18" customHeight="1" x14ac:dyDescent="0.3">
      <c r="C584" s="23"/>
      <c r="D584" s="36"/>
      <c r="E584" s="36"/>
      <c r="F584" s="23"/>
    </row>
    <row r="585" spans="3:6" ht="18" customHeight="1" x14ac:dyDescent="0.3">
      <c r="C585" s="23"/>
      <c r="D585" s="36"/>
      <c r="E585" s="36"/>
      <c r="F585" s="23"/>
    </row>
    <row r="586" spans="3:6" ht="18" customHeight="1" x14ac:dyDescent="0.3">
      <c r="C586" s="23"/>
      <c r="D586" s="36"/>
      <c r="E586" s="36"/>
      <c r="F586" s="23"/>
    </row>
    <row r="587" spans="3:6" ht="18" customHeight="1" x14ac:dyDescent="0.3">
      <c r="C587" s="23"/>
      <c r="D587" s="36"/>
      <c r="E587" s="36"/>
      <c r="F587" s="23"/>
    </row>
    <row r="588" spans="3:6" ht="18" customHeight="1" x14ac:dyDescent="0.3">
      <c r="C588" s="23"/>
      <c r="D588" s="36"/>
      <c r="E588" s="36"/>
      <c r="F588" s="23"/>
    </row>
    <row r="589" spans="3:6" ht="18" customHeight="1" x14ac:dyDescent="0.3">
      <c r="C589" s="23"/>
      <c r="D589" s="36"/>
      <c r="E589" s="36"/>
      <c r="F589" s="23"/>
    </row>
    <row r="590" spans="3:6" ht="18" customHeight="1" x14ac:dyDescent="0.3">
      <c r="C590" s="23"/>
      <c r="D590" s="36"/>
      <c r="E590" s="36"/>
      <c r="F590" s="23"/>
    </row>
    <row r="591" spans="3:6" ht="18" customHeight="1" x14ac:dyDescent="0.3">
      <c r="C591" s="23"/>
      <c r="D591" s="36"/>
      <c r="E591" s="36"/>
      <c r="F591" s="23"/>
    </row>
    <row r="592" spans="3:6" ht="18" customHeight="1" x14ac:dyDescent="0.3">
      <c r="C592" s="23"/>
      <c r="D592" s="36"/>
      <c r="E592" s="36"/>
      <c r="F592" s="23"/>
    </row>
    <row r="593" spans="3:6" ht="18" customHeight="1" x14ac:dyDescent="0.3">
      <c r="C593" s="23"/>
      <c r="D593" s="36"/>
      <c r="E593" s="36"/>
      <c r="F593" s="23"/>
    </row>
    <row r="594" spans="3:6" ht="18" customHeight="1" x14ac:dyDescent="0.3">
      <c r="C594" s="23"/>
      <c r="D594" s="36"/>
      <c r="E594" s="36"/>
      <c r="F594" s="23"/>
    </row>
    <row r="595" spans="3:6" ht="18" customHeight="1" x14ac:dyDescent="0.3">
      <c r="C595" s="23"/>
      <c r="D595" s="36"/>
      <c r="E595" s="36"/>
      <c r="F595" s="23"/>
    </row>
    <row r="596" spans="3:6" ht="18" customHeight="1" x14ac:dyDescent="0.3">
      <c r="C596" s="23"/>
      <c r="D596" s="36"/>
      <c r="E596" s="36"/>
      <c r="F596" s="23"/>
    </row>
    <row r="597" spans="3:6" ht="18" customHeight="1" x14ac:dyDescent="0.3">
      <c r="C597" s="23"/>
      <c r="D597" s="36"/>
      <c r="E597" s="36"/>
      <c r="F597" s="23"/>
    </row>
    <row r="598" spans="3:6" ht="18" customHeight="1" x14ac:dyDescent="0.3">
      <c r="C598" s="23"/>
      <c r="D598" s="36"/>
      <c r="E598" s="36"/>
      <c r="F598" s="23"/>
    </row>
    <row r="599" spans="3:6" ht="18" customHeight="1" x14ac:dyDescent="0.3">
      <c r="C599" s="23"/>
      <c r="D599" s="36"/>
      <c r="E599" s="36"/>
      <c r="F599" s="23"/>
    </row>
    <row r="600" spans="3:6" ht="18" customHeight="1" x14ac:dyDescent="0.3">
      <c r="C600" s="23"/>
      <c r="D600" s="36"/>
      <c r="E600" s="36"/>
      <c r="F600" s="23"/>
    </row>
    <row r="601" spans="3:6" ht="18" customHeight="1" x14ac:dyDescent="0.3">
      <c r="C601" s="23"/>
      <c r="D601" s="36"/>
      <c r="E601" s="36"/>
      <c r="F601" s="23"/>
    </row>
    <row r="602" spans="3:6" ht="18" customHeight="1" x14ac:dyDescent="0.3">
      <c r="C602" s="23"/>
      <c r="D602" s="36"/>
      <c r="E602" s="36"/>
      <c r="F602" s="23"/>
    </row>
    <row r="603" spans="3:6" ht="18" customHeight="1" x14ac:dyDescent="0.3">
      <c r="C603" s="23"/>
      <c r="D603" s="36"/>
      <c r="E603" s="36"/>
      <c r="F603" s="23"/>
    </row>
    <row r="604" spans="3:6" ht="18" customHeight="1" x14ac:dyDescent="0.3">
      <c r="C604" s="23"/>
      <c r="D604" s="36"/>
      <c r="E604" s="36"/>
      <c r="F604" s="23"/>
    </row>
    <row r="605" spans="3:6" ht="18" customHeight="1" x14ac:dyDescent="0.3">
      <c r="C605" s="23"/>
      <c r="D605" s="36"/>
      <c r="E605" s="36"/>
      <c r="F605" s="23"/>
    </row>
    <row r="606" spans="3:6" ht="18" customHeight="1" x14ac:dyDescent="0.3">
      <c r="C606" s="23"/>
      <c r="D606" s="36"/>
      <c r="E606" s="36"/>
      <c r="F606" s="23"/>
    </row>
    <row r="607" spans="3:6" ht="18" customHeight="1" x14ac:dyDescent="0.3">
      <c r="C607" s="23"/>
      <c r="D607" s="36"/>
      <c r="E607" s="36"/>
      <c r="F607" s="23"/>
    </row>
    <row r="608" spans="3:6" ht="18" customHeight="1" x14ac:dyDescent="0.3">
      <c r="C608" s="23"/>
      <c r="D608" s="36"/>
      <c r="E608" s="36"/>
      <c r="F608" s="23"/>
    </row>
    <row r="609" spans="3:6" ht="18" customHeight="1" x14ac:dyDescent="0.3">
      <c r="C609" s="23"/>
      <c r="D609" s="36"/>
      <c r="E609" s="36"/>
      <c r="F609" s="23"/>
    </row>
    <row r="610" spans="3:6" ht="18" customHeight="1" x14ac:dyDescent="0.3">
      <c r="C610" s="23"/>
      <c r="D610" s="36"/>
      <c r="E610" s="36"/>
      <c r="F610" s="23"/>
    </row>
    <row r="611" spans="3:6" ht="18" customHeight="1" x14ac:dyDescent="0.3">
      <c r="C611" s="23"/>
      <c r="D611" s="36"/>
      <c r="E611" s="36"/>
      <c r="F611" s="23"/>
    </row>
    <row r="612" spans="3:6" ht="18" customHeight="1" x14ac:dyDescent="0.3">
      <c r="C612" s="23"/>
      <c r="D612" s="36"/>
      <c r="E612" s="36"/>
      <c r="F612" s="23"/>
    </row>
    <row r="613" spans="3:6" ht="18" customHeight="1" x14ac:dyDescent="0.3">
      <c r="C613" s="23"/>
      <c r="D613" s="36"/>
      <c r="E613" s="36"/>
      <c r="F613" s="23"/>
    </row>
    <row r="614" spans="3:6" ht="18" customHeight="1" x14ac:dyDescent="0.3">
      <c r="C614" s="23"/>
      <c r="D614" s="36"/>
      <c r="E614" s="36"/>
      <c r="F614" s="23"/>
    </row>
    <row r="615" spans="3:6" ht="18" customHeight="1" x14ac:dyDescent="0.3">
      <c r="C615" s="23"/>
      <c r="D615" s="36"/>
      <c r="E615" s="36"/>
      <c r="F615" s="23"/>
    </row>
    <row r="616" spans="3:6" ht="18" customHeight="1" x14ac:dyDescent="0.3">
      <c r="C616" s="23"/>
      <c r="D616" s="36"/>
      <c r="E616" s="36"/>
      <c r="F616" s="23"/>
    </row>
    <row r="617" spans="3:6" ht="18" customHeight="1" x14ac:dyDescent="0.3">
      <c r="C617" s="23"/>
      <c r="D617" s="36"/>
      <c r="E617" s="36"/>
      <c r="F617" s="23"/>
    </row>
    <row r="618" spans="3:6" ht="18" customHeight="1" x14ac:dyDescent="0.3">
      <c r="C618" s="23"/>
      <c r="D618" s="36"/>
      <c r="E618" s="36"/>
      <c r="F618" s="23"/>
    </row>
    <row r="619" spans="3:6" ht="18" customHeight="1" x14ac:dyDescent="0.3">
      <c r="C619" s="23"/>
      <c r="D619" s="36"/>
      <c r="E619" s="36"/>
      <c r="F619" s="23"/>
    </row>
    <row r="620" spans="3:6" ht="18" customHeight="1" x14ac:dyDescent="0.3">
      <c r="C620" s="23"/>
      <c r="D620" s="36"/>
      <c r="E620" s="36"/>
      <c r="F620" s="23"/>
    </row>
    <row r="621" spans="3:6" ht="18" customHeight="1" x14ac:dyDescent="0.3">
      <c r="C621" s="23"/>
      <c r="D621" s="36"/>
      <c r="E621" s="36"/>
      <c r="F621" s="23"/>
    </row>
    <row r="622" spans="3:6" ht="18" customHeight="1" x14ac:dyDescent="0.3">
      <c r="C622" s="23"/>
      <c r="D622" s="36"/>
      <c r="E622" s="36"/>
      <c r="F622" s="23"/>
    </row>
    <row r="623" spans="3:6" ht="18" customHeight="1" x14ac:dyDescent="0.3">
      <c r="C623" s="23"/>
      <c r="D623" s="36"/>
      <c r="E623" s="36"/>
      <c r="F623" s="23"/>
    </row>
    <row r="624" spans="3:6" ht="18" customHeight="1" x14ac:dyDescent="0.3">
      <c r="C624" s="23"/>
      <c r="D624" s="36"/>
      <c r="E624" s="36"/>
      <c r="F624" s="23"/>
    </row>
    <row r="625" spans="3:6" ht="18" customHeight="1" x14ac:dyDescent="0.3">
      <c r="C625" s="23"/>
      <c r="D625" s="36"/>
      <c r="E625" s="36"/>
      <c r="F625" s="23"/>
    </row>
    <row r="626" spans="3:6" ht="18" customHeight="1" x14ac:dyDescent="0.3">
      <c r="C626" s="23"/>
      <c r="D626" s="36"/>
      <c r="E626" s="36"/>
      <c r="F626" s="23"/>
    </row>
    <row r="627" spans="3:6" ht="18" customHeight="1" x14ac:dyDescent="0.3">
      <c r="C627" s="23"/>
      <c r="D627" s="36"/>
      <c r="E627" s="36"/>
      <c r="F627" s="23"/>
    </row>
    <row r="628" spans="3:6" ht="18" customHeight="1" x14ac:dyDescent="0.3">
      <c r="C628" s="23"/>
      <c r="D628" s="36"/>
      <c r="E628" s="36"/>
      <c r="F628" s="23"/>
    </row>
    <row r="629" spans="3:6" ht="18" customHeight="1" x14ac:dyDescent="0.3">
      <c r="C629" s="23"/>
      <c r="D629" s="36"/>
      <c r="E629" s="36"/>
      <c r="F629" s="23"/>
    </row>
    <row r="630" spans="3:6" ht="18" customHeight="1" x14ac:dyDescent="0.3">
      <c r="C630" s="23"/>
      <c r="D630" s="36"/>
      <c r="E630" s="36"/>
      <c r="F630" s="23"/>
    </row>
    <row r="631" spans="3:6" ht="18" customHeight="1" x14ac:dyDescent="0.3">
      <c r="C631" s="23"/>
      <c r="D631" s="36"/>
      <c r="E631" s="36"/>
      <c r="F631" s="23"/>
    </row>
    <row r="632" spans="3:6" ht="18" customHeight="1" x14ac:dyDescent="0.3">
      <c r="C632" s="23"/>
      <c r="D632" s="36"/>
      <c r="E632" s="36"/>
      <c r="F632" s="23"/>
    </row>
    <row r="633" spans="3:6" ht="18" customHeight="1" x14ac:dyDescent="0.3">
      <c r="C633" s="23"/>
      <c r="D633" s="36"/>
      <c r="E633" s="36"/>
      <c r="F633" s="23"/>
    </row>
    <row r="634" spans="3:6" ht="18" customHeight="1" x14ac:dyDescent="0.3">
      <c r="C634" s="23"/>
      <c r="D634" s="36"/>
      <c r="E634" s="36"/>
      <c r="F634" s="23"/>
    </row>
    <row r="635" spans="3:6" ht="18" customHeight="1" x14ac:dyDescent="0.3">
      <c r="C635" s="23"/>
      <c r="D635" s="36"/>
      <c r="E635" s="36"/>
      <c r="F635" s="23"/>
    </row>
    <row r="636" spans="3:6" ht="18" customHeight="1" x14ac:dyDescent="0.3">
      <c r="C636" s="23"/>
      <c r="D636" s="36"/>
      <c r="E636" s="36"/>
      <c r="F636" s="23"/>
    </row>
    <row r="637" spans="3:6" ht="18" customHeight="1" x14ac:dyDescent="0.3">
      <c r="C637" s="23"/>
      <c r="D637" s="36"/>
      <c r="E637" s="36"/>
      <c r="F637" s="23"/>
    </row>
    <row r="638" spans="3:6" ht="18" customHeight="1" x14ac:dyDescent="0.3">
      <c r="C638" s="23"/>
      <c r="D638" s="36"/>
      <c r="E638" s="36"/>
      <c r="F638" s="23"/>
    </row>
    <row r="639" spans="3:6" ht="18" customHeight="1" x14ac:dyDescent="0.3">
      <c r="C639" s="23"/>
      <c r="D639" s="36"/>
      <c r="E639" s="36"/>
      <c r="F639" s="23"/>
    </row>
    <row r="640" spans="3:6" ht="18" customHeight="1" x14ac:dyDescent="0.3">
      <c r="C640" s="23"/>
      <c r="D640" s="36"/>
      <c r="E640" s="36"/>
      <c r="F640" s="23"/>
    </row>
    <row r="641" spans="3:6" ht="18" customHeight="1" x14ac:dyDescent="0.3">
      <c r="C641" s="23"/>
      <c r="D641" s="36"/>
      <c r="E641" s="36"/>
      <c r="F641" s="23"/>
    </row>
    <row r="642" spans="3:6" ht="18" customHeight="1" x14ac:dyDescent="0.3">
      <c r="C642" s="23"/>
      <c r="D642" s="36"/>
      <c r="E642" s="36"/>
      <c r="F642" s="23"/>
    </row>
    <row r="643" spans="3:6" ht="18" customHeight="1" x14ac:dyDescent="0.3">
      <c r="C643" s="23"/>
      <c r="D643" s="36"/>
      <c r="E643" s="36"/>
      <c r="F643" s="23"/>
    </row>
    <row r="644" spans="3:6" ht="18" customHeight="1" x14ac:dyDescent="0.3">
      <c r="C644" s="23"/>
      <c r="D644" s="36"/>
      <c r="E644" s="36"/>
      <c r="F644" s="23"/>
    </row>
    <row r="645" spans="3:6" ht="18" customHeight="1" x14ac:dyDescent="0.3">
      <c r="C645" s="23"/>
      <c r="D645" s="36"/>
      <c r="E645" s="36"/>
      <c r="F645" s="23"/>
    </row>
    <row r="646" spans="3:6" ht="18" customHeight="1" x14ac:dyDescent="0.3">
      <c r="C646" s="23"/>
      <c r="D646" s="36"/>
      <c r="E646" s="36"/>
      <c r="F646" s="23"/>
    </row>
    <row r="647" spans="3:6" ht="18" customHeight="1" x14ac:dyDescent="0.3">
      <c r="C647" s="23"/>
      <c r="D647" s="36"/>
      <c r="E647" s="36"/>
      <c r="F647" s="23"/>
    </row>
    <row r="648" spans="3:6" ht="18" customHeight="1" x14ac:dyDescent="0.3">
      <c r="C648" s="23"/>
      <c r="D648" s="36"/>
      <c r="E648" s="36"/>
      <c r="F648" s="23"/>
    </row>
    <row r="649" spans="3:6" ht="18" customHeight="1" x14ac:dyDescent="0.3">
      <c r="C649" s="23"/>
      <c r="D649" s="36"/>
      <c r="E649" s="36"/>
      <c r="F649" s="23"/>
    </row>
    <row r="650" spans="3:6" ht="18" customHeight="1" x14ac:dyDescent="0.3">
      <c r="C650" s="23"/>
      <c r="D650" s="36"/>
      <c r="E650" s="36"/>
      <c r="F650" s="23"/>
    </row>
    <row r="651" spans="3:6" ht="18" customHeight="1" x14ac:dyDescent="0.3">
      <c r="C651" s="23"/>
      <c r="D651" s="36"/>
      <c r="E651" s="36"/>
      <c r="F651" s="23"/>
    </row>
    <row r="652" spans="3:6" ht="18" customHeight="1" x14ac:dyDescent="0.3">
      <c r="C652" s="23"/>
      <c r="D652" s="36"/>
      <c r="E652" s="36"/>
      <c r="F652" s="23"/>
    </row>
    <row r="653" spans="3:6" ht="18" customHeight="1" x14ac:dyDescent="0.3">
      <c r="C653" s="23"/>
      <c r="D653" s="36"/>
      <c r="E653" s="36"/>
      <c r="F653" s="23"/>
    </row>
    <row r="654" spans="3:6" ht="18" customHeight="1" x14ac:dyDescent="0.3">
      <c r="C654" s="23"/>
      <c r="D654" s="36"/>
      <c r="E654" s="36"/>
      <c r="F654" s="23"/>
    </row>
    <row r="655" spans="3:6" ht="18" customHeight="1" x14ac:dyDescent="0.3">
      <c r="C655" s="23"/>
      <c r="D655" s="36"/>
      <c r="E655" s="36"/>
      <c r="F655" s="23"/>
    </row>
    <row r="656" spans="3:6" ht="18" customHeight="1" x14ac:dyDescent="0.3">
      <c r="C656" s="23"/>
      <c r="D656" s="36"/>
      <c r="E656" s="36"/>
      <c r="F656" s="23"/>
    </row>
    <row r="657" spans="3:6" ht="18" customHeight="1" x14ac:dyDescent="0.3">
      <c r="C657" s="23"/>
      <c r="D657" s="36"/>
      <c r="E657" s="36"/>
      <c r="F657" s="23"/>
    </row>
    <row r="658" spans="3:6" ht="18" customHeight="1" x14ac:dyDescent="0.3">
      <c r="C658" s="23"/>
      <c r="D658" s="36"/>
      <c r="E658" s="36"/>
      <c r="F658" s="23"/>
    </row>
    <row r="659" spans="3:6" ht="18" customHeight="1" x14ac:dyDescent="0.3">
      <c r="C659" s="23"/>
      <c r="D659" s="36"/>
      <c r="E659" s="36"/>
      <c r="F659" s="23"/>
    </row>
    <row r="660" spans="3:6" ht="18" customHeight="1" x14ac:dyDescent="0.3">
      <c r="C660" s="23"/>
      <c r="D660" s="36"/>
      <c r="E660" s="36"/>
      <c r="F660" s="23"/>
    </row>
    <row r="661" spans="3:6" ht="18" customHeight="1" x14ac:dyDescent="0.3">
      <c r="C661" s="23"/>
      <c r="D661" s="36"/>
      <c r="E661" s="36"/>
      <c r="F661" s="23"/>
    </row>
    <row r="662" spans="3:6" ht="18" customHeight="1" x14ac:dyDescent="0.3">
      <c r="C662" s="23"/>
      <c r="D662" s="36"/>
      <c r="E662" s="36"/>
      <c r="F662" s="23"/>
    </row>
    <row r="663" spans="3:6" ht="18" customHeight="1" x14ac:dyDescent="0.3">
      <c r="C663" s="23"/>
      <c r="D663" s="36"/>
      <c r="E663" s="36"/>
      <c r="F663" s="23"/>
    </row>
    <row r="664" spans="3:6" ht="18" customHeight="1" x14ac:dyDescent="0.3">
      <c r="C664" s="23"/>
      <c r="D664" s="36"/>
      <c r="E664" s="36"/>
      <c r="F664" s="23"/>
    </row>
    <row r="665" spans="3:6" ht="18" customHeight="1" x14ac:dyDescent="0.3">
      <c r="C665" s="23"/>
      <c r="D665" s="36"/>
      <c r="E665" s="36"/>
      <c r="F665" s="23"/>
    </row>
    <row r="666" spans="3:6" ht="18" customHeight="1" x14ac:dyDescent="0.3">
      <c r="C666" s="23"/>
      <c r="D666" s="36"/>
      <c r="E666" s="36"/>
      <c r="F666" s="23"/>
    </row>
    <row r="667" spans="3:6" ht="18" customHeight="1" x14ac:dyDescent="0.3">
      <c r="C667" s="23"/>
      <c r="D667" s="36"/>
      <c r="E667" s="36"/>
      <c r="F667" s="23"/>
    </row>
    <row r="668" spans="3:6" ht="18" customHeight="1" x14ac:dyDescent="0.3">
      <c r="C668" s="23"/>
      <c r="D668" s="36"/>
      <c r="E668" s="36"/>
      <c r="F668" s="23"/>
    </row>
    <row r="669" spans="3:6" ht="18" customHeight="1" x14ac:dyDescent="0.3">
      <c r="C669" s="23"/>
      <c r="D669" s="36"/>
      <c r="E669" s="36"/>
      <c r="F669" s="23"/>
    </row>
    <row r="670" spans="3:6" ht="18" customHeight="1" x14ac:dyDescent="0.3">
      <c r="C670" s="23"/>
      <c r="D670" s="36"/>
      <c r="E670" s="36"/>
      <c r="F670" s="23"/>
    </row>
    <row r="671" spans="3:6" ht="18" customHeight="1" x14ac:dyDescent="0.3">
      <c r="C671" s="23"/>
      <c r="D671" s="36"/>
      <c r="E671" s="36"/>
      <c r="F671" s="23"/>
    </row>
    <row r="672" spans="3:6" ht="18" customHeight="1" x14ac:dyDescent="0.3">
      <c r="C672" s="23"/>
      <c r="D672" s="36"/>
      <c r="E672" s="36"/>
      <c r="F672" s="23"/>
    </row>
    <row r="673" spans="3:6" ht="18" customHeight="1" x14ac:dyDescent="0.3">
      <c r="C673" s="23"/>
      <c r="D673" s="36"/>
      <c r="E673" s="36"/>
      <c r="F673" s="23"/>
    </row>
    <row r="674" spans="3:6" ht="18" customHeight="1" x14ac:dyDescent="0.3">
      <c r="C674" s="23"/>
      <c r="D674" s="36"/>
      <c r="E674" s="36"/>
      <c r="F674" s="23"/>
    </row>
    <row r="675" spans="3:6" ht="18" customHeight="1" x14ac:dyDescent="0.3">
      <c r="C675" s="23"/>
      <c r="D675" s="36"/>
      <c r="E675" s="36"/>
      <c r="F675" s="23"/>
    </row>
    <row r="676" spans="3:6" ht="18" customHeight="1" x14ac:dyDescent="0.3">
      <c r="C676" s="23"/>
      <c r="D676" s="36"/>
      <c r="E676" s="36"/>
      <c r="F676" s="23"/>
    </row>
    <row r="677" spans="3:6" ht="18" customHeight="1" x14ac:dyDescent="0.3">
      <c r="C677" s="23"/>
      <c r="D677" s="36"/>
      <c r="E677" s="36"/>
      <c r="F677" s="23"/>
    </row>
    <row r="678" spans="3:6" ht="18" customHeight="1" x14ac:dyDescent="0.3">
      <c r="C678" s="23"/>
      <c r="D678" s="36"/>
      <c r="E678" s="36"/>
      <c r="F678" s="23"/>
    </row>
    <row r="679" spans="3:6" ht="18" customHeight="1" x14ac:dyDescent="0.3">
      <c r="C679" s="23"/>
      <c r="D679" s="36"/>
      <c r="E679" s="36"/>
      <c r="F679" s="23"/>
    </row>
    <row r="680" spans="3:6" ht="18" customHeight="1" x14ac:dyDescent="0.3">
      <c r="C680" s="23"/>
      <c r="D680" s="36"/>
      <c r="E680" s="36"/>
      <c r="F680" s="23"/>
    </row>
    <row r="681" spans="3:6" ht="18" customHeight="1" x14ac:dyDescent="0.3">
      <c r="C681" s="23"/>
      <c r="D681" s="36"/>
      <c r="E681" s="36"/>
      <c r="F681" s="23"/>
    </row>
    <row r="682" spans="3:6" ht="18" customHeight="1" x14ac:dyDescent="0.3">
      <c r="C682" s="23"/>
      <c r="D682" s="36"/>
      <c r="E682" s="36"/>
      <c r="F682" s="23"/>
    </row>
    <row r="683" spans="3:6" ht="18" customHeight="1" x14ac:dyDescent="0.3">
      <c r="C683" s="23"/>
      <c r="D683" s="36"/>
      <c r="E683" s="36"/>
      <c r="F683" s="23"/>
    </row>
    <row r="684" spans="3:6" ht="18" customHeight="1" x14ac:dyDescent="0.3">
      <c r="C684" s="23"/>
      <c r="D684" s="36"/>
      <c r="E684" s="36"/>
      <c r="F684" s="23"/>
    </row>
    <row r="685" spans="3:6" ht="18" customHeight="1" x14ac:dyDescent="0.3">
      <c r="C685" s="23"/>
      <c r="D685" s="36"/>
      <c r="E685" s="36"/>
      <c r="F685" s="23"/>
    </row>
    <row r="686" spans="3:6" ht="18" customHeight="1" x14ac:dyDescent="0.3">
      <c r="C686" s="23"/>
      <c r="D686" s="36"/>
      <c r="E686" s="36"/>
      <c r="F686" s="23"/>
    </row>
    <row r="687" spans="3:6" ht="18" customHeight="1" x14ac:dyDescent="0.3">
      <c r="C687" s="23"/>
      <c r="D687" s="36"/>
      <c r="E687" s="36"/>
      <c r="F687" s="23"/>
    </row>
    <row r="688" spans="3:6" ht="18" customHeight="1" x14ac:dyDescent="0.3">
      <c r="C688" s="23"/>
      <c r="D688" s="36"/>
      <c r="E688" s="36"/>
      <c r="F688" s="23"/>
    </row>
    <row r="689" spans="3:6" ht="18" customHeight="1" x14ac:dyDescent="0.3">
      <c r="C689" s="23"/>
      <c r="D689" s="36"/>
      <c r="E689" s="36"/>
      <c r="F689" s="23"/>
    </row>
    <row r="690" spans="3:6" ht="18" customHeight="1" x14ac:dyDescent="0.3">
      <c r="C690" s="23"/>
      <c r="D690" s="36"/>
      <c r="E690" s="36"/>
      <c r="F690" s="23"/>
    </row>
    <row r="691" spans="3:6" ht="18" customHeight="1" x14ac:dyDescent="0.3">
      <c r="C691" s="23"/>
      <c r="D691" s="36"/>
      <c r="E691" s="36"/>
      <c r="F691" s="23"/>
    </row>
    <row r="692" spans="3:6" ht="18" customHeight="1" x14ac:dyDescent="0.3">
      <c r="C692" s="23"/>
      <c r="D692" s="36"/>
      <c r="E692" s="36"/>
      <c r="F692" s="23"/>
    </row>
    <row r="693" spans="3:6" ht="18" customHeight="1" x14ac:dyDescent="0.3">
      <c r="C693" s="23"/>
      <c r="D693" s="36"/>
      <c r="E693" s="36"/>
      <c r="F693" s="23"/>
    </row>
    <row r="694" spans="3:6" ht="18" customHeight="1" x14ac:dyDescent="0.3">
      <c r="C694" s="23"/>
      <c r="D694" s="36"/>
      <c r="E694" s="36"/>
      <c r="F694" s="23"/>
    </row>
    <row r="695" spans="3:6" ht="18" customHeight="1" x14ac:dyDescent="0.3">
      <c r="C695" s="23"/>
      <c r="D695" s="36"/>
      <c r="E695" s="36"/>
      <c r="F695" s="23"/>
    </row>
    <row r="696" spans="3:6" ht="18" customHeight="1" x14ac:dyDescent="0.3">
      <c r="C696" s="23"/>
      <c r="D696" s="36"/>
      <c r="E696" s="36"/>
      <c r="F696" s="23"/>
    </row>
    <row r="697" spans="3:6" ht="18" customHeight="1" x14ac:dyDescent="0.3">
      <c r="C697" s="23"/>
      <c r="D697" s="36"/>
      <c r="E697" s="36"/>
      <c r="F697" s="23"/>
    </row>
    <row r="698" spans="3:6" ht="18" customHeight="1" x14ac:dyDescent="0.3">
      <c r="C698" s="23"/>
      <c r="D698" s="36"/>
      <c r="E698" s="36"/>
      <c r="F698" s="23"/>
    </row>
    <row r="699" spans="3:6" ht="18" customHeight="1" x14ac:dyDescent="0.3">
      <c r="C699" s="23"/>
      <c r="D699" s="36"/>
      <c r="E699" s="36"/>
      <c r="F699" s="23"/>
    </row>
    <row r="700" spans="3:6" ht="18" customHeight="1" x14ac:dyDescent="0.3">
      <c r="C700" s="23"/>
      <c r="D700" s="36"/>
      <c r="E700" s="36"/>
      <c r="F700" s="23"/>
    </row>
    <row r="701" spans="3:6" ht="18" customHeight="1" x14ac:dyDescent="0.3">
      <c r="C701" s="23"/>
      <c r="D701" s="36"/>
      <c r="E701" s="36"/>
      <c r="F701" s="23"/>
    </row>
    <row r="702" spans="3:6" ht="18" customHeight="1" x14ac:dyDescent="0.3">
      <c r="C702" s="23"/>
      <c r="D702" s="36"/>
      <c r="E702" s="36"/>
      <c r="F702" s="23"/>
    </row>
    <row r="703" spans="3:6" ht="18" customHeight="1" x14ac:dyDescent="0.3">
      <c r="C703" s="23"/>
      <c r="D703" s="36"/>
      <c r="E703" s="36"/>
      <c r="F703" s="23"/>
    </row>
    <row r="704" spans="3:6" ht="18" customHeight="1" x14ac:dyDescent="0.3">
      <c r="C704" s="23"/>
      <c r="D704" s="36"/>
      <c r="E704" s="36"/>
      <c r="F704" s="23"/>
    </row>
    <row r="705" spans="3:6" ht="18" customHeight="1" x14ac:dyDescent="0.3">
      <c r="C705" s="23"/>
      <c r="D705" s="36"/>
      <c r="E705" s="36"/>
      <c r="F705" s="23"/>
    </row>
    <row r="706" spans="3:6" ht="18" customHeight="1" x14ac:dyDescent="0.3">
      <c r="C706" s="23"/>
      <c r="D706" s="36"/>
      <c r="E706" s="36"/>
      <c r="F706" s="23"/>
    </row>
    <row r="707" spans="3:6" ht="18" customHeight="1" x14ac:dyDescent="0.3">
      <c r="C707" s="23"/>
      <c r="D707" s="36"/>
      <c r="E707" s="36"/>
      <c r="F707" s="23"/>
    </row>
    <row r="708" spans="3:6" ht="18" customHeight="1" x14ac:dyDescent="0.3">
      <c r="C708" s="23"/>
      <c r="D708" s="36"/>
      <c r="E708" s="36"/>
      <c r="F708" s="23"/>
    </row>
    <row r="709" spans="3:6" ht="18" customHeight="1" x14ac:dyDescent="0.3">
      <c r="C709" s="23"/>
      <c r="D709" s="36"/>
      <c r="E709" s="36"/>
      <c r="F709" s="23"/>
    </row>
    <row r="710" spans="3:6" ht="18" customHeight="1" x14ac:dyDescent="0.3">
      <c r="C710" s="23"/>
      <c r="D710" s="36"/>
      <c r="E710" s="36"/>
      <c r="F710" s="23"/>
    </row>
    <row r="711" spans="3:6" ht="18" customHeight="1" x14ac:dyDescent="0.3">
      <c r="C711" s="23"/>
      <c r="D711" s="36"/>
      <c r="E711" s="36"/>
      <c r="F711" s="23"/>
    </row>
    <row r="712" spans="3:6" ht="18" customHeight="1" x14ac:dyDescent="0.3">
      <c r="C712" s="23"/>
      <c r="D712" s="36"/>
      <c r="E712" s="36"/>
      <c r="F712" s="23"/>
    </row>
    <row r="713" spans="3:6" ht="18" customHeight="1" x14ac:dyDescent="0.3">
      <c r="C713" s="23"/>
      <c r="D713" s="36"/>
      <c r="E713" s="36"/>
      <c r="F713" s="23"/>
    </row>
    <row r="714" spans="3:6" ht="18" customHeight="1" x14ac:dyDescent="0.3">
      <c r="C714" s="23"/>
      <c r="D714" s="36"/>
      <c r="E714" s="36"/>
      <c r="F714" s="23"/>
    </row>
    <row r="715" spans="3:6" ht="18" customHeight="1" x14ac:dyDescent="0.3">
      <c r="C715" s="23"/>
      <c r="D715" s="36"/>
      <c r="E715" s="36"/>
      <c r="F715" s="23"/>
    </row>
    <row r="716" spans="3:6" ht="18" customHeight="1" x14ac:dyDescent="0.3">
      <c r="C716" s="23"/>
      <c r="D716" s="36"/>
      <c r="E716" s="36"/>
      <c r="F716" s="23"/>
    </row>
    <row r="717" spans="3:6" ht="18" customHeight="1" x14ac:dyDescent="0.3">
      <c r="C717" s="23"/>
      <c r="D717" s="36"/>
      <c r="E717" s="36"/>
      <c r="F717" s="23"/>
    </row>
    <row r="718" spans="3:6" ht="18" customHeight="1" x14ac:dyDescent="0.3">
      <c r="C718" s="23"/>
      <c r="D718" s="36"/>
      <c r="E718" s="36"/>
      <c r="F718" s="23"/>
    </row>
    <row r="719" spans="3:6" ht="18" customHeight="1" x14ac:dyDescent="0.3">
      <c r="C719" s="23"/>
      <c r="D719" s="36"/>
      <c r="E719" s="36"/>
      <c r="F719" s="23"/>
    </row>
    <row r="720" spans="3:6" ht="18" customHeight="1" x14ac:dyDescent="0.3">
      <c r="C720" s="23"/>
      <c r="D720" s="36"/>
      <c r="E720" s="36"/>
      <c r="F720" s="23"/>
    </row>
    <row r="721" spans="3:6" ht="18" customHeight="1" x14ac:dyDescent="0.3">
      <c r="C721" s="23"/>
      <c r="D721" s="36"/>
      <c r="E721" s="36"/>
      <c r="F721" s="23"/>
    </row>
    <row r="722" spans="3:6" ht="18" customHeight="1" x14ac:dyDescent="0.3">
      <c r="C722" s="23"/>
      <c r="D722" s="36"/>
      <c r="E722" s="36"/>
      <c r="F722" s="23"/>
    </row>
    <row r="723" spans="3:6" ht="18" customHeight="1" x14ac:dyDescent="0.3">
      <c r="C723" s="23"/>
      <c r="D723" s="36"/>
      <c r="E723" s="36"/>
      <c r="F723" s="23"/>
    </row>
    <row r="724" spans="3:6" ht="18" customHeight="1" x14ac:dyDescent="0.3">
      <c r="C724" s="23"/>
      <c r="D724" s="36"/>
      <c r="E724" s="36"/>
      <c r="F724" s="23"/>
    </row>
    <row r="725" spans="3:6" ht="18" customHeight="1" x14ac:dyDescent="0.3">
      <c r="C725" s="23"/>
      <c r="D725" s="36"/>
      <c r="E725" s="36"/>
      <c r="F725" s="23"/>
    </row>
    <row r="726" spans="3:6" ht="18" customHeight="1" x14ac:dyDescent="0.3">
      <c r="C726" s="23"/>
      <c r="D726" s="36"/>
      <c r="E726" s="36"/>
      <c r="F726" s="23"/>
    </row>
    <row r="727" spans="3:6" ht="18" customHeight="1" x14ac:dyDescent="0.3">
      <c r="C727" s="23"/>
      <c r="D727" s="36"/>
      <c r="E727" s="36"/>
      <c r="F727" s="23"/>
    </row>
    <row r="728" spans="3:6" ht="18" customHeight="1" x14ac:dyDescent="0.3">
      <c r="C728" s="23"/>
      <c r="D728" s="36"/>
      <c r="E728" s="36"/>
      <c r="F728" s="23"/>
    </row>
    <row r="729" spans="3:6" ht="18" customHeight="1" x14ac:dyDescent="0.3">
      <c r="C729" s="23"/>
      <c r="D729" s="36"/>
      <c r="E729" s="36"/>
      <c r="F729" s="23"/>
    </row>
    <row r="730" spans="3:6" ht="18" customHeight="1" x14ac:dyDescent="0.3">
      <c r="C730" s="23"/>
      <c r="D730" s="36"/>
      <c r="E730" s="36"/>
      <c r="F730" s="23"/>
    </row>
    <row r="731" spans="3:6" ht="18" customHeight="1" x14ac:dyDescent="0.3">
      <c r="C731" s="23"/>
      <c r="D731" s="36"/>
      <c r="E731" s="36"/>
      <c r="F731" s="23"/>
    </row>
    <row r="732" spans="3:6" ht="18" customHeight="1" x14ac:dyDescent="0.3">
      <c r="C732" s="23"/>
      <c r="D732" s="36"/>
      <c r="E732" s="36"/>
      <c r="F732" s="23"/>
    </row>
    <row r="733" spans="3:6" ht="18" customHeight="1" x14ac:dyDescent="0.3">
      <c r="C733" s="23"/>
      <c r="D733" s="36"/>
      <c r="E733" s="36"/>
      <c r="F733" s="23"/>
    </row>
    <row r="734" spans="3:6" ht="18" customHeight="1" x14ac:dyDescent="0.3">
      <c r="C734" s="23"/>
      <c r="D734" s="36"/>
      <c r="E734" s="36"/>
      <c r="F734" s="23"/>
    </row>
    <row r="735" spans="3:6" ht="18" customHeight="1" x14ac:dyDescent="0.3">
      <c r="C735" s="23"/>
      <c r="D735" s="36"/>
      <c r="E735" s="36"/>
      <c r="F735" s="23"/>
    </row>
    <row r="736" spans="3:6" ht="18" customHeight="1" x14ac:dyDescent="0.3">
      <c r="C736" s="23"/>
      <c r="D736" s="36"/>
      <c r="E736" s="36"/>
      <c r="F736" s="23"/>
    </row>
    <row r="737" spans="3:6" ht="18" customHeight="1" x14ac:dyDescent="0.3">
      <c r="C737" s="23"/>
      <c r="D737" s="36"/>
      <c r="E737" s="36"/>
      <c r="F737" s="23"/>
    </row>
    <row r="738" spans="3:6" ht="18" customHeight="1" x14ac:dyDescent="0.3">
      <c r="C738" s="23"/>
      <c r="D738" s="36"/>
      <c r="E738" s="36"/>
      <c r="F738" s="23"/>
    </row>
    <row r="739" spans="3:6" ht="18" customHeight="1" x14ac:dyDescent="0.3">
      <c r="C739" s="23"/>
      <c r="D739" s="36"/>
      <c r="E739" s="36"/>
      <c r="F739" s="23"/>
    </row>
    <row r="740" spans="3:6" ht="18" customHeight="1" x14ac:dyDescent="0.3">
      <c r="C740" s="23"/>
      <c r="D740" s="36"/>
      <c r="E740" s="36"/>
      <c r="F740" s="23"/>
    </row>
    <row r="741" spans="3:6" ht="18" customHeight="1" x14ac:dyDescent="0.3">
      <c r="C741" s="23"/>
      <c r="D741" s="36"/>
      <c r="E741" s="36"/>
      <c r="F741" s="23"/>
    </row>
    <row r="742" spans="3:6" ht="18" customHeight="1" x14ac:dyDescent="0.3">
      <c r="C742" s="23"/>
      <c r="D742" s="36"/>
      <c r="E742" s="36"/>
      <c r="F742" s="23"/>
    </row>
    <row r="743" spans="3:6" ht="18" customHeight="1" x14ac:dyDescent="0.3">
      <c r="C743" s="23"/>
      <c r="D743" s="36"/>
      <c r="E743" s="36"/>
      <c r="F743" s="23"/>
    </row>
    <row r="744" spans="3:6" ht="18" customHeight="1" x14ac:dyDescent="0.3">
      <c r="C744" s="23"/>
      <c r="D744" s="36"/>
      <c r="E744" s="36"/>
      <c r="F744" s="23"/>
    </row>
    <row r="745" spans="3:6" ht="18" customHeight="1" x14ac:dyDescent="0.3">
      <c r="C745" s="23"/>
      <c r="D745" s="36"/>
      <c r="E745" s="36"/>
      <c r="F745" s="23"/>
    </row>
    <row r="746" spans="3:6" ht="18" customHeight="1" x14ac:dyDescent="0.3">
      <c r="C746" s="23"/>
      <c r="D746" s="36"/>
      <c r="E746" s="36"/>
      <c r="F746" s="23"/>
    </row>
    <row r="747" spans="3:6" ht="18" customHeight="1" x14ac:dyDescent="0.3">
      <c r="C747" s="23"/>
      <c r="D747" s="36"/>
      <c r="E747" s="36"/>
      <c r="F747" s="23"/>
    </row>
    <row r="748" spans="3:6" ht="18" customHeight="1" x14ac:dyDescent="0.3">
      <c r="C748" s="23"/>
      <c r="D748" s="36"/>
      <c r="E748" s="36"/>
      <c r="F748" s="23"/>
    </row>
    <row r="749" spans="3:6" ht="18" customHeight="1" x14ac:dyDescent="0.3">
      <c r="C749" s="23"/>
      <c r="D749" s="36"/>
      <c r="E749" s="36"/>
      <c r="F749" s="23"/>
    </row>
    <row r="750" spans="3:6" ht="18" customHeight="1" x14ac:dyDescent="0.3">
      <c r="C750" s="23"/>
      <c r="D750" s="36"/>
      <c r="E750" s="36"/>
      <c r="F750" s="23"/>
    </row>
    <row r="751" spans="3:6" ht="18" customHeight="1" x14ac:dyDescent="0.3">
      <c r="C751" s="23"/>
      <c r="D751" s="36"/>
      <c r="E751" s="36"/>
      <c r="F751" s="23"/>
    </row>
    <row r="752" spans="3:6" ht="18" customHeight="1" x14ac:dyDescent="0.3">
      <c r="C752" s="23"/>
      <c r="D752" s="36"/>
      <c r="E752" s="36"/>
      <c r="F752" s="23"/>
    </row>
  </sheetData>
  <mergeCells count="1">
    <mergeCell ref="G3:O10"/>
  </mergeCells>
  <conditionalFormatting sqref="E18:BY60">
    <cfRule type="cellIs" dxfId="11" priority="2" operator="between">
      <formula>$D18</formula>
      <formula>"$D18+60DAYS"</formula>
    </cfRule>
    <cfRule type="cellIs" dxfId="10" priority="3" operator="between">
      <formula>"$D18"</formula>
      <formula>$B$2</formula>
    </cfRule>
  </conditionalFormatting>
  <conditionalFormatting sqref="E19:BY19">
    <cfRule type="expression" dxfId="9" priority="7">
      <formula>E$13:E$14="yes"</formula>
    </cfRule>
  </conditionalFormatting>
  <conditionalFormatting sqref="E20:BY20">
    <cfRule type="expression" dxfId="8" priority="9">
      <formula>E$15="yes"</formula>
    </cfRule>
  </conditionalFormatting>
  <conditionalFormatting sqref="E24:BY25">
    <cfRule type="expression" dxfId="7" priority="16">
      <formula>E$16="yes"</formula>
    </cfRule>
  </conditionalFormatting>
  <conditionalFormatting sqref="E43:BY45">
    <cfRule type="expression" dxfId="6" priority="6">
      <formula>E$14="yes"</formula>
    </cfRule>
  </conditionalFormatting>
  <conditionalFormatting sqref="E49:BY50">
    <cfRule type="expression" dxfId="5" priority="5">
      <formula>E$16="yes"</formula>
    </cfRule>
  </conditionalFormatting>
  <conditionalFormatting sqref="E18:BY90">
    <cfRule type="cellIs" dxfId="4" priority="1" operator="between">
      <formula>"TODAY()"</formula>
      <formula>$D18:$D90+59</formula>
    </cfRule>
  </conditionalFormatting>
  <conditionalFormatting sqref="E21:BY23">
    <cfRule type="expression" dxfId="3" priority="14">
      <formula>E$14="yes"</formula>
    </cfRule>
    <cfRule type="expression" dxfId="2" priority="15">
      <formula>E$13="yes"</formula>
    </cfRule>
  </conditionalFormatting>
  <conditionalFormatting sqref="E21:BY21">
    <cfRule type="expression" dxfId="1" priority="8">
      <formula>E$14="yes"</formula>
    </cfRule>
  </conditionalFormatting>
  <conditionalFormatting sqref="E18:BY18">
    <cfRule type="expression" dxfId="0" priority="4">
      <formula>E$13:E$16="yes"</formula>
    </cfRule>
  </conditionalFormatting>
  <dataValidations count="2">
    <dataValidation type="list" allowBlank="1" showInputMessage="1" showErrorMessage="1" sqref="E13:BY16">
      <formula1>$A$14:$A$16</formula1>
    </dataValidation>
    <dataValidation type="date" allowBlank="1" showInputMessage="1" showErrorMessage="1" sqref="E18:BY78">
      <formula1>32509</formula1>
      <formula2>401404</formula2>
    </dataValidation>
  </dataValidations>
  <printOptions horizontalCentered="1"/>
  <pageMargins left="0.25" right="0.25" top="0.75" bottom="0.75" header="0.3" footer="0.3"/>
  <pageSetup scale="92" fitToHeight="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BB945CB-5F82-41BD-8B6C-8D6FEFD4AC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20</vt:i4>
      </vt:variant>
    </vt:vector>
  </HeadingPairs>
  <TitlesOfParts>
    <vt:vector size="28" baseType="lpstr">
      <vt:lpstr>Plan List</vt:lpstr>
      <vt:lpstr>Supported Living  GH Plans</vt:lpstr>
      <vt:lpstr>Community Protection Plans</vt:lpstr>
      <vt:lpstr>Crisis Diversion Plans</vt:lpstr>
      <vt:lpstr>LSR Plans</vt:lpstr>
      <vt:lpstr>LSR Plan List </vt:lpstr>
      <vt:lpstr>Sheet3</vt:lpstr>
      <vt:lpstr>Plan Expiration Database</vt:lpstr>
      <vt:lpstr>'Community Protection Plans'!Courses</vt:lpstr>
      <vt:lpstr>'Crisis Diversion Plans'!Courses</vt:lpstr>
      <vt:lpstr>'LSR Plan List '!Courses</vt:lpstr>
      <vt:lpstr>'LSR Plans'!Courses</vt:lpstr>
      <vt:lpstr>'Supported Living  GH Plans'!Courses</vt:lpstr>
      <vt:lpstr>Courses</vt:lpstr>
      <vt:lpstr>'Community Protection Plans'!Print_Area</vt:lpstr>
      <vt:lpstr>'Crisis Diversion Plans'!Print_Area</vt:lpstr>
      <vt:lpstr>'LSR Plan List '!Print_Area</vt:lpstr>
      <vt:lpstr>'LSR Plans'!Print_Area</vt:lpstr>
      <vt:lpstr>'Plan Expiration Database'!Print_Area</vt:lpstr>
      <vt:lpstr>'Plan List'!Print_Area</vt:lpstr>
      <vt:lpstr>'Supported Living  GH Plans'!Print_Area</vt:lpstr>
      <vt:lpstr>'Community Protection Plans'!Print_Titles</vt:lpstr>
      <vt:lpstr>'Crisis Diversion Plans'!Print_Titles</vt:lpstr>
      <vt:lpstr>'LSR Plan List '!Print_Titles</vt:lpstr>
      <vt:lpstr>'LSR Plans'!Print_Titles</vt:lpstr>
      <vt:lpstr>'Plan Expiration Database'!Print_Titles</vt:lpstr>
      <vt:lpstr>'Plan List'!Print_Titles</vt:lpstr>
      <vt:lpstr>'Supported Living  GH Plans'!Print_Titles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2017-03-14T20:24:58Z</dcterms:created>
  <dcterms:modified xsi:type="dcterms:W3CDTF">2020-02-12T16:42:28Z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TC031076439991</vt:lpwstr>
  </property>
</Properties>
</file>