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450" windowHeight="10790" tabRatio="912" activeTab="4"/>
  </bookViews>
  <sheets>
    <sheet name="Log - (PSECW)" sheetId="1" r:id="rId1"/>
    <sheet name="Data - (PSECW)" sheetId="2" r:id="rId2"/>
    <sheet name="Log - (WRC)" sheetId="3" r:id="rId3"/>
    <sheet name="Data - (WRC)" sheetId="4" r:id="rId4"/>
    <sheet name="Log - (WBL)" sheetId="5" r:id="rId5"/>
    <sheet name="Data - (WBL)" sheetId="6" r:id="rId6"/>
    <sheet name="Log - (School #4)" sheetId="7" state="hidden" r:id="rId7"/>
    <sheet name="Data - (School #4)" sheetId="8" state="hidden" r:id="rId8"/>
    <sheet name="Log - (School #5)" sheetId="9" state="hidden" r:id="rId9"/>
    <sheet name="Data - (School #5)" sheetId="11" state="hidden" r:id="rId10"/>
    <sheet name="Log - (School #6)" sheetId="17" state="hidden" r:id="rId11"/>
    <sheet name="Data - (School #6)" sheetId="18" state="hidden" r:id="rId12"/>
    <sheet name="Log - (School #7)" sheetId="10" state="hidden" r:id="rId13"/>
    <sheet name="Data - (School #7)" sheetId="12" state="hidden" r:id="rId14"/>
    <sheet name="A19-1A" sheetId="16" r:id="rId15"/>
    <sheet name="Instructions" sheetId="13" r:id="rId16"/>
    <sheet name="PROVIDER INFO" sheetId="20" r:id="rId17"/>
  </sheets>
  <externalReferences>
    <externalReference r:id="rId18"/>
    <externalReference r:id="rId19"/>
    <externalReference r:id="rId20"/>
    <externalReference r:id="rId21"/>
    <externalReference r:id="rId22"/>
  </externalReferences>
  <definedNames>
    <definedName name="ACT" localSheetId="16">'[1]ACT EXPENSE'!$AA$1:$AA$4</definedName>
    <definedName name="ACT">'[2]ACT EXPENSE'!$AA$1:$AA$4</definedName>
    <definedName name="isHispanic">'Data - (PSECW)'!$AC$2:$AC$3</definedName>
    <definedName name="JOBCLUBACTIVITIES" localSheetId="16">'[3]ENTER ACTIVITY'!$AA$1:$AA$5</definedName>
    <definedName name="JOBCLUBACTIVITIES">'[4]ENTER ACTIVITY'!$AA$1:$AA$5</definedName>
    <definedName name="_xlnm.Print_Area" localSheetId="14">'A19-1A'!$A$1:$BD$54</definedName>
    <definedName name="_xlnm.Print_Area" localSheetId="0">'Log - (PSECW)'!$A$1:$U$58</definedName>
    <definedName name="_xlnm.Print_Area" localSheetId="6">'Log - (School #4)'!$A$1:$U$57</definedName>
    <definedName name="_xlnm.Print_Area" localSheetId="8">'Log - (School #5)'!$A$1:$U$57</definedName>
    <definedName name="_xlnm.Print_Area" localSheetId="10">'Log - (School #6)'!$A$1:$U$57</definedName>
    <definedName name="_xlnm.Print_Area" localSheetId="12">'Log - (School #7)'!$A$1:$U$57</definedName>
    <definedName name="_xlnm.Print_Area" localSheetId="2">'Log - (WRC)'!$A$1:$U$53</definedName>
    <definedName name="Race">'Data - (PSECW)'!$AB$2:$AB$6</definedName>
  </definedNames>
  <calcPr calcId="152511"/>
</workbook>
</file>

<file path=xl/calcChain.xml><?xml version="1.0" encoding="utf-8"?>
<calcChain xmlns="http://schemas.openxmlformats.org/spreadsheetml/2006/main">
  <c r="O8" i="5" l="1"/>
  <c r="O7" i="5"/>
  <c r="O6" i="5"/>
  <c r="O6" i="1" l="1"/>
  <c r="O5" i="1"/>
  <c r="O6" i="3"/>
  <c r="O5" i="3"/>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 i="5"/>
  <c r="N6" i="5" l="1"/>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 i="5"/>
  <c r="P6" i="3"/>
  <c r="Q6" i="3"/>
  <c r="R6" i="3"/>
  <c r="S6" i="3"/>
  <c r="T6" i="3"/>
  <c r="P7" i="3"/>
  <c r="Q7" i="3"/>
  <c r="R7" i="3"/>
  <c r="S7" i="3"/>
  <c r="T7" i="3"/>
  <c r="P8" i="3"/>
  <c r="Q8" i="3"/>
  <c r="R8" i="3"/>
  <c r="S8" i="3"/>
  <c r="T8" i="3"/>
  <c r="P9" i="3"/>
  <c r="Q9" i="3"/>
  <c r="R9" i="3"/>
  <c r="S9" i="3"/>
  <c r="T9" i="3"/>
  <c r="P10" i="3"/>
  <c r="Q10" i="3"/>
  <c r="R10" i="3"/>
  <c r="S10" i="3"/>
  <c r="T10" i="3"/>
  <c r="P11" i="3"/>
  <c r="Q11" i="3"/>
  <c r="R11" i="3"/>
  <c r="S11" i="3"/>
  <c r="T11" i="3"/>
  <c r="P12" i="3"/>
  <c r="Q12" i="3"/>
  <c r="R12" i="3"/>
  <c r="S12" i="3"/>
  <c r="T12" i="3"/>
  <c r="P13" i="3"/>
  <c r="Q13" i="3"/>
  <c r="R13" i="3"/>
  <c r="S13" i="3"/>
  <c r="T13" i="3"/>
  <c r="P14" i="3"/>
  <c r="Q14" i="3"/>
  <c r="R14" i="3"/>
  <c r="S14" i="3"/>
  <c r="T14" i="3"/>
  <c r="P15" i="3"/>
  <c r="Q15" i="3"/>
  <c r="R15" i="3"/>
  <c r="S15" i="3"/>
  <c r="T15" i="3"/>
  <c r="P16" i="3"/>
  <c r="Q16" i="3"/>
  <c r="R16" i="3"/>
  <c r="S16" i="3"/>
  <c r="T16" i="3"/>
  <c r="P17" i="3"/>
  <c r="Q17" i="3"/>
  <c r="R17" i="3"/>
  <c r="S17" i="3"/>
  <c r="T17" i="3"/>
  <c r="P18" i="3"/>
  <c r="Q18" i="3"/>
  <c r="R18" i="3"/>
  <c r="S18" i="3"/>
  <c r="T18" i="3"/>
  <c r="P19" i="3"/>
  <c r="Q19" i="3"/>
  <c r="R19" i="3"/>
  <c r="S19" i="3"/>
  <c r="T19" i="3"/>
  <c r="P20" i="3"/>
  <c r="Q20" i="3"/>
  <c r="R20" i="3"/>
  <c r="S20" i="3"/>
  <c r="T20" i="3"/>
  <c r="P21" i="3"/>
  <c r="Q21" i="3"/>
  <c r="R21" i="3"/>
  <c r="S21" i="3"/>
  <c r="T21" i="3"/>
  <c r="P22" i="3"/>
  <c r="Q22" i="3"/>
  <c r="R22" i="3"/>
  <c r="S22" i="3"/>
  <c r="T22" i="3"/>
  <c r="P23" i="3"/>
  <c r="Q23" i="3"/>
  <c r="R23" i="3"/>
  <c r="S23" i="3"/>
  <c r="T23" i="3"/>
  <c r="P24" i="3"/>
  <c r="Q24" i="3"/>
  <c r="R24" i="3"/>
  <c r="S24" i="3"/>
  <c r="T24" i="3"/>
  <c r="P25" i="3"/>
  <c r="Q25" i="3"/>
  <c r="R25" i="3"/>
  <c r="S25" i="3"/>
  <c r="T25" i="3"/>
  <c r="P26" i="3"/>
  <c r="Q26" i="3"/>
  <c r="R26" i="3"/>
  <c r="S26" i="3"/>
  <c r="T26" i="3"/>
  <c r="P27" i="3"/>
  <c r="Q27" i="3"/>
  <c r="R27" i="3"/>
  <c r="S27" i="3"/>
  <c r="T27" i="3"/>
  <c r="P28" i="3"/>
  <c r="Q28" i="3"/>
  <c r="R28" i="3"/>
  <c r="S28" i="3"/>
  <c r="T28" i="3"/>
  <c r="P29" i="3"/>
  <c r="Q29" i="3"/>
  <c r="R29" i="3"/>
  <c r="S29" i="3"/>
  <c r="T29" i="3"/>
  <c r="P30" i="3"/>
  <c r="Q30" i="3"/>
  <c r="R30" i="3"/>
  <c r="S30" i="3"/>
  <c r="T30" i="3"/>
  <c r="P31" i="3"/>
  <c r="Q31" i="3"/>
  <c r="R31" i="3"/>
  <c r="S31" i="3"/>
  <c r="T31" i="3"/>
  <c r="P32" i="3"/>
  <c r="Q32" i="3"/>
  <c r="R32" i="3"/>
  <c r="S32" i="3"/>
  <c r="T32" i="3"/>
  <c r="P33" i="3"/>
  <c r="Q33" i="3"/>
  <c r="R33" i="3"/>
  <c r="S33" i="3"/>
  <c r="T33" i="3"/>
  <c r="P34" i="3"/>
  <c r="Q34" i="3"/>
  <c r="R34" i="3"/>
  <c r="S34" i="3"/>
  <c r="T34" i="3"/>
  <c r="P35" i="3"/>
  <c r="Q35" i="3"/>
  <c r="R35" i="3"/>
  <c r="S35" i="3"/>
  <c r="T35" i="3"/>
  <c r="P36" i="3"/>
  <c r="Q36" i="3"/>
  <c r="R36" i="3"/>
  <c r="S36" i="3"/>
  <c r="T36" i="3"/>
  <c r="P37" i="3"/>
  <c r="Q37" i="3"/>
  <c r="R37" i="3"/>
  <c r="S37" i="3"/>
  <c r="T37" i="3"/>
  <c r="P38" i="3"/>
  <c r="Q38" i="3"/>
  <c r="R38" i="3"/>
  <c r="S38" i="3"/>
  <c r="T38" i="3"/>
  <c r="P39" i="3"/>
  <c r="Q39" i="3"/>
  <c r="R39" i="3"/>
  <c r="S39" i="3"/>
  <c r="T39" i="3"/>
  <c r="P40" i="3"/>
  <c r="Q40" i="3"/>
  <c r="R40" i="3"/>
  <c r="S40" i="3"/>
  <c r="T40" i="3"/>
  <c r="P41" i="3"/>
  <c r="Q41" i="3"/>
  <c r="R41" i="3"/>
  <c r="S41" i="3"/>
  <c r="T41" i="3"/>
  <c r="P42" i="3"/>
  <c r="Q42" i="3"/>
  <c r="R42" i="3"/>
  <c r="S42" i="3"/>
  <c r="T42" i="3"/>
  <c r="P43" i="3"/>
  <c r="Q43" i="3"/>
  <c r="R43" i="3"/>
  <c r="S43" i="3"/>
  <c r="T43" i="3"/>
  <c r="P44" i="3"/>
  <c r="Q44" i="3"/>
  <c r="R44" i="3"/>
  <c r="S44" i="3"/>
  <c r="T44" i="3"/>
  <c r="P45" i="3"/>
  <c r="Q45" i="3"/>
  <c r="R45" i="3"/>
  <c r="S45" i="3"/>
  <c r="T45" i="3"/>
  <c r="P46" i="3"/>
  <c r="Q46" i="3"/>
  <c r="R46" i="3"/>
  <c r="S46" i="3"/>
  <c r="T46" i="3"/>
  <c r="P47" i="3"/>
  <c r="Q47" i="3"/>
  <c r="R47" i="3"/>
  <c r="S47" i="3"/>
  <c r="T47" i="3"/>
  <c r="P48" i="3"/>
  <c r="Q48" i="3"/>
  <c r="R48" i="3"/>
  <c r="S48" i="3"/>
  <c r="T48" i="3"/>
  <c r="P49" i="3"/>
  <c r="Q49" i="3"/>
  <c r="R49" i="3"/>
  <c r="S49" i="3"/>
  <c r="T49" i="3"/>
  <c r="P50" i="3"/>
  <c r="Q50" i="3"/>
  <c r="R50" i="3"/>
  <c r="S50" i="3"/>
  <c r="T50" i="3"/>
  <c r="P51" i="3"/>
  <c r="Q51" i="3"/>
  <c r="R51" i="3"/>
  <c r="S51" i="3"/>
  <c r="T51" i="3"/>
  <c r="P52" i="3"/>
  <c r="Q52" i="3"/>
  <c r="R52" i="3"/>
  <c r="S52" i="3"/>
  <c r="T52" i="3"/>
  <c r="P53" i="3"/>
  <c r="Q53" i="3"/>
  <c r="R53" i="3"/>
  <c r="S53" i="3"/>
  <c r="T53" i="3"/>
  <c r="P54" i="3"/>
  <c r="Q54" i="3"/>
  <c r="R54" i="3"/>
  <c r="S54" i="3"/>
  <c r="T54" i="3"/>
  <c r="J6" i="3"/>
  <c r="K6" i="3"/>
  <c r="L6" i="3"/>
  <c r="M6" i="3"/>
  <c r="N6" i="3"/>
  <c r="J7" i="3"/>
  <c r="K7" i="3"/>
  <c r="L7" i="3"/>
  <c r="M7" i="3"/>
  <c r="N7" i="3"/>
  <c r="O7" i="3"/>
  <c r="J8" i="3"/>
  <c r="K8" i="3"/>
  <c r="L8" i="3"/>
  <c r="M8" i="3"/>
  <c r="N8" i="3"/>
  <c r="O8" i="3"/>
  <c r="K9" i="3"/>
  <c r="L9" i="3"/>
  <c r="M9" i="3"/>
  <c r="N9" i="3"/>
  <c r="O9" i="3"/>
  <c r="K10" i="3"/>
  <c r="L10" i="3"/>
  <c r="M10" i="3"/>
  <c r="N10" i="3"/>
  <c r="O10" i="3"/>
  <c r="J11" i="3"/>
  <c r="K11" i="3"/>
  <c r="L11" i="3"/>
  <c r="M11" i="3"/>
  <c r="N11" i="3"/>
  <c r="O11" i="3"/>
  <c r="J12" i="3"/>
  <c r="K12" i="3"/>
  <c r="L12" i="3"/>
  <c r="M12" i="3"/>
  <c r="N12" i="3"/>
  <c r="O12" i="3"/>
  <c r="K13" i="3"/>
  <c r="L13" i="3"/>
  <c r="M13" i="3"/>
  <c r="N13" i="3"/>
  <c r="O13" i="3"/>
  <c r="K14" i="3"/>
  <c r="L14" i="3"/>
  <c r="M14" i="3"/>
  <c r="N14" i="3"/>
  <c r="O14" i="3"/>
  <c r="J15" i="3"/>
  <c r="K15" i="3"/>
  <c r="L15" i="3"/>
  <c r="M15" i="3"/>
  <c r="N15" i="3"/>
  <c r="O15" i="3"/>
  <c r="J16" i="3"/>
  <c r="K16" i="3"/>
  <c r="L16" i="3"/>
  <c r="M16" i="3"/>
  <c r="N16" i="3"/>
  <c r="O16" i="3"/>
  <c r="K17" i="3"/>
  <c r="L17" i="3"/>
  <c r="M17" i="3"/>
  <c r="N17" i="3"/>
  <c r="O17" i="3"/>
  <c r="J18" i="3"/>
  <c r="K18" i="3"/>
  <c r="L18" i="3"/>
  <c r="M18" i="3"/>
  <c r="N18" i="3"/>
  <c r="O18" i="3"/>
  <c r="J19" i="3"/>
  <c r="K19" i="3"/>
  <c r="L19" i="3"/>
  <c r="M19" i="3"/>
  <c r="N19" i="3"/>
  <c r="O19" i="3"/>
  <c r="J20" i="3"/>
  <c r="K20" i="3"/>
  <c r="L20" i="3"/>
  <c r="M20" i="3"/>
  <c r="N20" i="3"/>
  <c r="O20" i="3"/>
  <c r="J21" i="3"/>
  <c r="K21" i="3"/>
  <c r="L21" i="3"/>
  <c r="M21" i="3"/>
  <c r="N21" i="3"/>
  <c r="O21" i="3"/>
  <c r="J22" i="3"/>
  <c r="K22" i="3"/>
  <c r="L22" i="3"/>
  <c r="M22" i="3"/>
  <c r="N22" i="3"/>
  <c r="O22" i="3"/>
  <c r="J23" i="3"/>
  <c r="K23" i="3"/>
  <c r="L23" i="3"/>
  <c r="M23" i="3"/>
  <c r="N23" i="3"/>
  <c r="O23" i="3"/>
  <c r="J24" i="3"/>
  <c r="K24" i="3"/>
  <c r="L24" i="3"/>
  <c r="M24" i="3"/>
  <c r="N24" i="3"/>
  <c r="O24" i="3"/>
  <c r="J25" i="3"/>
  <c r="K25" i="3"/>
  <c r="L25" i="3"/>
  <c r="M25" i="3"/>
  <c r="N25" i="3"/>
  <c r="O25" i="3"/>
  <c r="J26" i="3"/>
  <c r="K26" i="3"/>
  <c r="L26" i="3"/>
  <c r="M26" i="3"/>
  <c r="N26" i="3"/>
  <c r="O26" i="3"/>
  <c r="J27" i="3"/>
  <c r="K27" i="3"/>
  <c r="L27" i="3"/>
  <c r="M27" i="3"/>
  <c r="N27" i="3"/>
  <c r="O27" i="3"/>
  <c r="J28" i="3"/>
  <c r="K28" i="3"/>
  <c r="L28" i="3"/>
  <c r="M28" i="3"/>
  <c r="N28" i="3"/>
  <c r="O28" i="3"/>
  <c r="J29" i="3"/>
  <c r="K29" i="3"/>
  <c r="L29" i="3"/>
  <c r="M29" i="3"/>
  <c r="N29" i="3"/>
  <c r="O29" i="3"/>
  <c r="J30" i="3"/>
  <c r="K30" i="3"/>
  <c r="L30" i="3"/>
  <c r="M30" i="3"/>
  <c r="N30" i="3"/>
  <c r="O30" i="3"/>
  <c r="J31" i="3"/>
  <c r="K31" i="3"/>
  <c r="L31" i="3"/>
  <c r="M31" i="3"/>
  <c r="N31" i="3"/>
  <c r="O31" i="3"/>
  <c r="J32" i="3"/>
  <c r="K32" i="3"/>
  <c r="L32" i="3"/>
  <c r="M32" i="3"/>
  <c r="N32" i="3"/>
  <c r="O32" i="3"/>
  <c r="J33" i="3"/>
  <c r="K33" i="3"/>
  <c r="L33" i="3"/>
  <c r="M33" i="3"/>
  <c r="N33" i="3"/>
  <c r="O33" i="3"/>
  <c r="J34" i="3"/>
  <c r="K34" i="3"/>
  <c r="L34" i="3"/>
  <c r="M34" i="3"/>
  <c r="N34" i="3"/>
  <c r="O34" i="3"/>
  <c r="J35" i="3"/>
  <c r="K35" i="3"/>
  <c r="L35" i="3"/>
  <c r="M35" i="3"/>
  <c r="N35" i="3"/>
  <c r="O35" i="3"/>
  <c r="J36" i="3"/>
  <c r="K36" i="3"/>
  <c r="L36" i="3"/>
  <c r="M36" i="3"/>
  <c r="N36" i="3"/>
  <c r="O36" i="3"/>
  <c r="J37" i="3"/>
  <c r="K37" i="3"/>
  <c r="L37" i="3"/>
  <c r="M37" i="3"/>
  <c r="N37" i="3"/>
  <c r="O37" i="3"/>
  <c r="J38" i="3"/>
  <c r="K38" i="3"/>
  <c r="L38" i="3"/>
  <c r="M38" i="3"/>
  <c r="N38" i="3"/>
  <c r="O38" i="3"/>
  <c r="J39" i="3"/>
  <c r="K39" i="3"/>
  <c r="L39" i="3"/>
  <c r="M39" i="3"/>
  <c r="N39" i="3"/>
  <c r="O39" i="3"/>
  <c r="J40" i="3"/>
  <c r="K40" i="3"/>
  <c r="L40" i="3"/>
  <c r="M40" i="3"/>
  <c r="N40" i="3"/>
  <c r="O40" i="3"/>
  <c r="J41" i="3"/>
  <c r="K41" i="3"/>
  <c r="L41" i="3"/>
  <c r="M41" i="3"/>
  <c r="N41" i="3"/>
  <c r="O41" i="3"/>
  <c r="J42" i="3"/>
  <c r="K42" i="3"/>
  <c r="L42" i="3"/>
  <c r="M42" i="3"/>
  <c r="N42" i="3"/>
  <c r="O42" i="3"/>
  <c r="J43" i="3"/>
  <c r="K43" i="3"/>
  <c r="L43" i="3"/>
  <c r="M43" i="3"/>
  <c r="N43" i="3"/>
  <c r="O43" i="3"/>
  <c r="J44" i="3"/>
  <c r="K44" i="3"/>
  <c r="L44" i="3"/>
  <c r="M44" i="3"/>
  <c r="N44" i="3"/>
  <c r="O44" i="3"/>
  <c r="J45" i="3"/>
  <c r="K45" i="3"/>
  <c r="L45" i="3"/>
  <c r="M45" i="3"/>
  <c r="N45" i="3"/>
  <c r="O45" i="3"/>
  <c r="J46" i="3"/>
  <c r="K46" i="3"/>
  <c r="L46" i="3"/>
  <c r="M46" i="3"/>
  <c r="N46" i="3"/>
  <c r="O46" i="3"/>
  <c r="J47" i="3"/>
  <c r="K47" i="3"/>
  <c r="L47" i="3"/>
  <c r="M47" i="3"/>
  <c r="N47" i="3"/>
  <c r="O47" i="3"/>
  <c r="J48" i="3"/>
  <c r="K48" i="3"/>
  <c r="L48" i="3"/>
  <c r="M48" i="3"/>
  <c r="N48" i="3"/>
  <c r="O48" i="3"/>
  <c r="J49" i="3"/>
  <c r="K49" i="3"/>
  <c r="L49" i="3"/>
  <c r="M49" i="3"/>
  <c r="N49" i="3"/>
  <c r="O49" i="3"/>
  <c r="J50" i="3"/>
  <c r="K50" i="3"/>
  <c r="L50" i="3"/>
  <c r="M50" i="3"/>
  <c r="N50" i="3"/>
  <c r="O50" i="3"/>
  <c r="J51" i="3"/>
  <c r="K51" i="3"/>
  <c r="L51" i="3"/>
  <c r="M51" i="3"/>
  <c r="N51" i="3"/>
  <c r="O51" i="3"/>
  <c r="J52" i="3"/>
  <c r="K52" i="3"/>
  <c r="L52" i="3"/>
  <c r="M52" i="3"/>
  <c r="N52" i="3"/>
  <c r="O52" i="3"/>
  <c r="J53" i="3"/>
  <c r="K53" i="3"/>
  <c r="L53" i="3"/>
  <c r="M53" i="3"/>
  <c r="N53" i="3"/>
  <c r="O53" i="3"/>
  <c r="J54" i="3"/>
  <c r="K54" i="3"/>
  <c r="L54" i="3"/>
  <c r="M54" i="3"/>
  <c r="N54" i="3"/>
  <c r="O54" i="3"/>
  <c r="K5" i="3"/>
  <c r="L5" i="3"/>
  <c r="U57" i="3" s="1"/>
  <c r="M5" i="3"/>
  <c r="N5" i="3"/>
  <c r="J5" i="3"/>
  <c r="P5" i="3" l="1"/>
  <c r="T5" i="3"/>
  <c r="S5" i="3"/>
  <c r="R5" i="3"/>
  <c r="Q5" i="3"/>
  <c r="J17" i="3"/>
  <c r="J13" i="3"/>
  <c r="J9" i="3"/>
  <c r="J14" i="3"/>
  <c r="J10" i="3"/>
  <c r="W44" i="16"/>
  <c r="K5" i="1" l="1"/>
  <c r="L5" i="1"/>
  <c r="M5" i="1"/>
  <c r="N5" i="1"/>
  <c r="K6" i="1"/>
  <c r="L6" i="1"/>
  <c r="M6" i="1"/>
  <c r="N6" i="1"/>
  <c r="K7" i="1"/>
  <c r="L7" i="1"/>
  <c r="M7" i="1"/>
  <c r="N7" i="1"/>
  <c r="O7" i="1"/>
  <c r="K8" i="1"/>
  <c r="L8" i="1"/>
  <c r="M8" i="1"/>
  <c r="N8" i="1"/>
  <c r="O8" i="1"/>
  <c r="K9" i="1"/>
  <c r="L9" i="1"/>
  <c r="M9" i="1"/>
  <c r="N9" i="1"/>
  <c r="O9" i="1"/>
  <c r="K10" i="1"/>
  <c r="L10" i="1"/>
  <c r="M10" i="1"/>
  <c r="N10" i="1"/>
  <c r="O10" i="1"/>
  <c r="K11" i="1"/>
  <c r="L11" i="1"/>
  <c r="M11" i="1"/>
  <c r="N11" i="1"/>
  <c r="O11" i="1"/>
  <c r="K12" i="1"/>
  <c r="L12" i="1"/>
  <c r="M12" i="1"/>
  <c r="N12" i="1"/>
  <c r="O12" i="1"/>
  <c r="K13" i="1"/>
  <c r="L13" i="1"/>
  <c r="M13" i="1"/>
  <c r="N13" i="1"/>
  <c r="O13" i="1"/>
  <c r="K14" i="1"/>
  <c r="L14" i="1"/>
  <c r="M14" i="1"/>
  <c r="N14" i="1"/>
  <c r="O14" i="1"/>
  <c r="K15" i="1"/>
  <c r="L15" i="1"/>
  <c r="M15" i="1"/>
  <c r="N15" i="1"/>
  <c r="O15" i="1"/>
  <c r="K16" i="1"/>
  <c r="L16" i="1"/>
  <c r="M16" i="1"/>
  <c r="N16" i="1"/>
  <c r="O16" i="1"/>
  <c r="K17" i="1"/>
  <c r="L17" i="1"/>
  <c r="M17" i="1"/>
  <c r="N17" i="1"/>
  <c r="O17" i="1"/>
  <c r="K18" i="1"/>
  <c r="L18" i="1"/>
  <c r="M18" i="1"/>
  <c r="N18" i="1"/>
  <c r="O18" i="1"/>
  <c r="K19" i="1"/>
  <c r="L19" i="1"/>
  <c r="M19" i="1"/>
  <c r="N19" i="1"/>
  <c r="O19" i="1"/>
  <c r="K20" i="1"/>
  <c r="L20" i="1"/>
  <c r="M20" i="1"/>
  <c r="N20" i="1"/>
  <c r="O20" i="1"/>
  <c r="K21" i="1"/>
  <c r="L21" i="1"/>
  <c r="M21" i="1"/>
  <c r="N21" i="1"/>
  <c r="O21" i="1"/>
  <c r="K22" i="1"/>
  <c r="L22" i="1"/>
  <c r="M22" i="1"/>
  <c r="N22" i="1"/>
  <c r="O22" i="1"/>
  <c r="K23" i="1"/>
  <c r="L23" i="1"/>
  <c r="M23" i="1"/>
  <c r="N23" i="1"/>
  <c r="O23" i="1"/>
  <c r="K24" i="1"/>
  <c r="L24" i="1"/>
  <c r="M24" i="1"/>
  <c r="N24" i="1"/>
  <c r="O24" i="1"/>
  <c r="K25" i="1"/>
  <c r="L25" i="1"/>
  <c r="M25" i="1"/>
  <c r="N25" i="1"/>
  <c r="O25" i="1"/>
  <c r="K26" i="1"/>
  <c r="L26" i="1"/>
  <c r="M26" i="1"/>
  <c r="N26" i="1"/>
  <c r="O26" i="1"/>
  <c r="K27" i="1"/>
  <c r="L27" i="1"/>
  <c r="M27" i="1"/>
  <c r="N27" i="1"/>
  <c r="O27" i="1"/>
  <c r="K28" i="1"/>
  <c r="L28" i="1"/>
  <c r="M28" i="1"/>
  <c r="N28" i="1"/>
  <c r="O28" i="1"/>
  <c r="K29" i="1"/>
  <c r="L29" i="1"/>
  <c r="M29" i="1"/>
  <c r="N29" i="1"/>
  <c r="O29" i="1"/>
  <c r="K30" i="1"/>
  <c r="L30" i="1"/>
  <c r="M30" i="1"/>
  <c r="N30" i="1"/>
  <c r="O30" i="1"/>
  <c r="K31" i="1"/>
  <c r="L31" i="1"/>
  <c r="M31" i="1"/>
  <c r="N31" i="1"/>
  <c r="O31" i="1"/>
  <c r="K32" i="1"/>
  <c r="L32" i="1"/>
  <c r="M32" i="1"/>
  <c r="N32" i="1"/>
  <c r="O32" i="1"/>
  <c r="K33" i="1"/>
  <c r="L33" i="1"/>
  <c r="M33" i="1"/>
  <c r="N33" i="1"/>
  <c r="O33" i="1"/>
  <c r="K34" i="1"/>
  <c r="L34" i="1"/>
  <c r="M34" i="1"/>
  <c r="N34" i="1"/>
  <c r="O34" i="1"/>
  <c r="K35" i="1"/>
  <c r="L35" i="1"/>
  <c r="M35" i="1"/>
  <c r="N35" i="1"/>
  <c r="O35" i="1"/>
  <c r="K36" i="1"/>
  <c r="L36" i="1"/>
  <c r="M36" i="1"/>
  <c r="N36" i="1"/>
  <c r="O36" i="1"/>
  <c r="K37" i="1"/>
  <c r="L37" i="1"/>
  <c r="M37" i="1"/>
  <c r="N37" i="1"/>
  <c r="O37" i="1"/>
  <c r="K38" i="1"/>
  <c r="L38" i="1"/>
  <c r="M38" i="1"/>
  <c r="N38" i="1"/>
  <c r="O38" i="1"/>
  <c r="K39" i="1"/>
  <c r="L39" i="1"/>
  <c r="M39" i="1"/>
  <c r="N39" i="1"/>
  <c r="O39" i="1"/>
  <c r="K40" i="1"/>
  <c r="L40" i="1"/>
  <c r="M40" i="1"/>
  <c r="N40" i="1"/>
  <c r="O40" i="1"/>
  <c r="K41" i="1"/>
  <c r="L41" i="1"/>
  <c r="M41" i="1"/>
  <c r="N41" i="1"/>
  <c r="O41" i="1"/>
  <c r="K42" i="1"/>
  <c r="L42" i="1"/>
  <c r="M42" i="1"/>
  <c r="N42" i="1"/>
  <c r="O42" i="1"/>
  <c r="K43" i="1"/>
  <c r="L43" i="1"/>
  <c r="M43" i="1"/>
  <c r="N43" i="1"/>
  <c r="O43" i="1"/>
  <c r="K44" i="1"/>
  <c r="L44" i="1"/>
  <c r="M44" i="1"/>
  <c r="N44" i="1"/>
  <c r="O44" i="1"/>
  <c r="K45" i="1"/>
  <c r="L45" i="1"/>
  <c r="M45" i="1"/>
  <c r="N45" i="1"/>
  <c r="O45" i="1"/>
  <c r="K46" i="1"/>
  <c r="L46" i="1"/>
  <c r="M46" i="1"/>
  <c r="N46" i="1"/>
  <c r="O46" i="1"/>
  <c r="K47" i="1"/>
  <c r="L47" i="1"/>
  <c r="M47" i="1"/>
  <c r="N47" i="1"/>
  <c r="O47" i="1"/>
  <c r="K48" i="1"/>
  <c r="L48" i="1"/>
  <c r="M48" i="1"/>
  <c r="N48" i="1"/>
  <c r="O48" i="1"/>
  <c r="K49" i="1"/>
  <c r="L49" i="1"/>
  <c r="M49" i="1"/>
  <c r="N49" i="1"/>
  <c r="O49" i="1"/>
  <c r="K50" i="1"/>
  <c r="L50" i="1"/>
  <c r="M50" i="1"/>
  <c r="N50" i="1"/>
  <c r="O50" i="1"/>
  <c r="K51" i="1"/>
  <c r="L51" i="1"/>
  <c r="M51" i="1"/>
  <c r="N51" i="1"/>
  <c r="O51" i="1"/>
  <c r="K52" i="1"/>
  <c r="L52" i="1"/>
  <c r="M52" i="1"/>
  <c r="N52" i="1"/>
  <c r="O52" i="1"/>
  <c r="K53" i="1"/>
  <c r="L53" i="1"/>
  <c r="M53" i="1"/>
  <c r="N53" i="1"/>
  <c r="O53" i="1"/>
  <c r="K54" i="1"/>
  <c r="L54" i="1"/>
  <c r="M54" i="1"/>
  <c r="N54" i="1"/>
  <c r="O54"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 i="1"/>
  <c r="E17" i="20" l="1"/>
  <c r="V15" i="16" s="1"/>
  <c r="E16" i="20"/>
  <c r="O15" i="16" s="1"/>
  <c r="E15" i="20"/>
  <c r="B15" i="16" s="1"/>
  <c r="E14" i="20"/>
  <c r="E13" i="20"/>
  <c r="A13" i="16" s="1"/>
  <c r="E12" i="20"/>
  <c r="A12" i="16" s="1"/>
  <c r="E10" i="20"/>
  <c r="N25" i="16" s="1"/>
  <c r="E9" i="20"/>
  <c r="Z36" i="16" s="1"/>
  <c r="D7" i="20"/>
  <c r="D6" i="20"/>
  <c r="D5" i="20"/>
  <c r="U14" i="1" l="1"/>
  <c r="U17" i="1"/>
  <c r="U22" i="1"/>
  <c r="U30" i="1"/>
  <c r="U33" i="1"/>
  <c r="U41" i="1"/>
  <c r="U48" i="1"/>
  <c r="U49" i="1"/>
  <c r="U51" i="1"/>
  <c r="U50" i="1" l="1"/>
  <c r="U26" i="1"/>
  <c r="U11" i="1"/>
  <c r="U39" i="1"/>
  <c r="U25" i="1"/>
  <c r="U9" i="1"/>
  <c r="U53" i="1"/>
  <c r="U34" i="1"/>
  <c r="U31" i="1"/>
  <c r="U47" i="1"/>
  <c r="U45" i="1"/>
  <c r="U37" i="1"/>
  <c r="U23" i="1"/>
  <c r="U15" i="1"/>
  <c r="U29" i="1"/>
  <c r="U21" i="1"/>
  <c r="U54" i="1"/>
  <c r="U43" i="1"/>
  <c r="U13" i="1"/>
  <c r="U46" i="1"/>
  <c r="U38" i="1"/>
  <c r="U27" i="1"/>
  <c r="U24" i="1"/>
  <c r="U16" i="1"/>
  <c r="U19" i="1"/>
  <c r="U6" i="1"/>
  <c r="U18" i="1"/>
  <c r="U35" i="1"/>
  <c r="U10" i="1"/>
  <c r="U42" i="1"/>
  <c r="U28" i="1"/>
  <c r="U7" i="1"/>
  <c r="U32" i="1"/>
  <c r="U36" i="1"/>
  <c r="U40" i="1"/>
  <c r="U8" i="1"/>
  <c r="U44" i="1"/>
  <c r="U12" i="1"/>
  <c r="U52" i="1"/>
  <c r="U20" i="1"/>
  <c r="T23" i="10"/>
  <c r="S23" i="10"/>
  <c r="R23" i="10"/>
  <c r="Q23" i="10"/>
  <c r="P23" i="10"/>
  <c r="T22" i="10"/>
  <c r="S22" i="10"/>
  <c r="Q22" i="10"/>
  <c r="P22" i="10"/>
  <c r="T21" i="10"/>
  <c r="S21" i="10"/>
  <c r="R21" i="10"/>
  <c r="Q21" i="10"/>
  <c r="P21" i="10"/>
  <c r="T20" i="10"/>
  <c r="S20" i="10"/>
  <c r="R20" i="10"/>
  <c r="Q20" i="10"/>
  <c r="P20" i="10"/>
  <c r="T19" i="10"/>
  <c r="S19" i="10"/>
  <c r="R19" i="10"/>
  <c r="Q19" i="10"/>
  <c r="P19" i="10"/>
  <c r="T18" i="10"/>
  <c r="S18" i="10"/>
  <c r="R18" i="10"/>
  <c r="Q18" i="10"/>
  <c r="P18" i="10"/>
  <c r="T17" i="10"/>
  <c r="S17" i="10"/>
  <c r="R17" i="10"/>
  <c r="Q17" i="10"/>
  <c r="P17" i="10"/>
  <c r="T16" i="10"/>
  <c r="S16" i="10"/>
  <c r="R16" i="10"/>
  <c r="Q16" i="10"/>
  <c r="P16" i="10"/>
  <c r="T15" i="10"/>
  <c r="S15" i="10"/>
  <c r="R15" i="10"/>
  <c r="Q15" i="10"/>
  <c r="P15" i="10"/>
  <c r="T14" i="10"/>
  <c r="S14" i="10"/>
  <c r="R14" i="10"/>
  <c r="Q14" i="10"/>
  <c r="P14" i="10"/>
  <c r="T13" i="10"/>
  <c r="S13" i="10"/>
  <c r="R13" i="10"/>
  <c r="Q13" i="10"/>
  <c r="P13" i="10"/>
  <c r="T12" i="10"/>
  <c r="S12" i="10"/>
  <c r="R12" i="10"/>
  <c r="Q12" i="10"/>
  <c r="P12" i="10"/>
  <c r="T11" i="10"/>
  <c r="S11" i="10"/>
  <c r="R11" i="10"/>
  <c r="Q11" i="10"/>
  <c r="P11" i="10"/>
  <c r="T10" i="10"/>
  <c r="S10" i="10"/>
  <c r="R10" i="10"/>
  <c r="Q10" i="10"/>
  <c r="P10" i="10"/>
  <c r="T9" i="10"/>
  <c r="S9" i="10"/>
  <c r="R9" i="10"/>
  <c r="Q9" i="10"/>
  <c r="P9" i="10"/>
  <c r="T8" i="10"/>
  <c r="S8" i="10"/>
  <c r="R8" i="10"/>
  <c r="Q8" i="10"/>
  <c r="P8" i="10"/>
  <c r="T7" i="10"/>
  <c r="S7" i="10"/>
  <c r="R7" i="10"/>
  <c r="Q7" i="10"/>
  <c r="P7" i="10"/>
  <c r="T6" i="10"/>
  <c r="S6" i="10"/>
  <c r="R6" i="10"/>
  <c r="Q6" i="10"/>
  <c r="P6" i="10"/>
  <c r="V51" i="12"/>
  <c r="U51" i="12"/>
  <c r="V50" i="12"/>
  <c r="U50" i="12"/>
  <c r="V49" i="12"/>
  <c r="U49" i="12"/>
  <c r="V48" i="12"/>
  <c r="U48" i="12"/>
  <c r="V47" i="12"/>
  <c r="U47" i="12"/>
  <c r="V46" i="12"/>
  <c r="U46" i="12"/>
  <c r="V45" i="12"/>
  <c r="U45" i="12"/>
  <c r="V44" i="12"/>
  <c r="U44" i="12"/>
  <c r="V43" i="12"/>
  <c r="U43" i="12"/>
  <c r="V42" i="12"/>
  <c r="U42" i="12"/>
  <c r="V41" i="12"/>
  <c r="U41" i="12"/>
  <c r="V40" i="12"/>
  <c r="U40" i="12"/>
  <c r="V39" i="12"/>
  <c r="U39" i="12"/>
  <c r="V38" i="12"/>
  <c r="U38" i="12"/>
  <c r="V37" i="12"/>
  <c r="U37" i="12"/>
  <c r="V36" i="12"/>
  <c r="U36" i="12"/>
  <c r="V35" i="12"/>
  <c r="U35" i="12"/>
  <c r="V34" i="12"/>
  <c r="U34" i="12"/>
  <c r="V33" i="12"/>
  <c r="U33" i="12"/>
  <c r="V32" i="12"/>
  <c r="U32" i="12"/>
  <c r="V31" i="12"/>
  <c r="U31" i="12"/>
  <c r="V30" i="12"/>
  <c r="U30" i="12"/>
  <c r="V29" i="12"/>
  <c r="U29" i="12"/>
  <c r="V28" i="12"/>
  <c r="U28" i="12"/>
  <c r="V27" i="12"/>
  <c r="U27" i="12"/>
  <c r="V26" i="12"/>
  <c r="U26" i="12"/>
  <c r="V25" i="12"/>
  <c r="U25" i="12"/>
  <c r="V24" i="12"/>
  <c r="U24" i="12"/>
  <c r="V23" i="12"/>
  <c r="U23" i="12"/>
  <c r="V22" i="12"/>
  <c r="U22" i="12"/>
  <c r="V21" i="12"/>
  <c r="U21" i="12"/>
  <c r="V20" i="12"/>
  <c r="U20" i="12"/>
  <c r="V19" i="12"/>
  <c r="U19" i="12"/>
  <c r="V18" i="12"/>
  <c r="U18" i="12"/>
  <c r="V17" i="12"/>
  <c r="U17" i="12"/>
  <c r="V16" i="12"/>
  <c r="U16" i="12"/>
  <c r="V15" i="12"/>
  <c r="U15" i="12"/>
  <c r="V14" i="12"/>
  <c r="U14" i="12"/>
  <c r="V13" i="12"/>
  <c r="U13" i="12"/>
  <c r="V12" i="12"/>
  <c r="U12" i="12"/>
  <c r="V11" i="12"/>
  <c r="U11" i="12"/>
  <c r="V10" i="12"/>
  <c r="U10" i="12"/>
  <c r="V9" i="12"/>
  <c r="U9" i="12"/>
  <c r="V8" i="12"/>
  <c r="U8" i="12"/>
  <c r="V7" i="12"/>
  <c r="U7" i="12"/>
  <c r="V6" i="12"/>
  <c r="U6" i="12"/>
  <c r="V5" i="12"/>
  <c r="U5" i="12"/>
  <c r="V4" i="12"/>
  <c r="U4" i="12"/>
  <c r="V3" i="12"/>
  <c r="U3" i="12"/>
  <c r="V2" i="12"/>
  <c r="U2" i="12"/>
  <c r="V51" i="18"/>
  <c r="U51" i="18"/>
  <c r="V50" i="18"/>
  <c r="U50" i="18"/>
  <c r="V49" i="18"/>
  <c r="U49" i="18"/>
  <c r="V48" i="18"/>
  <c r="U48" i="18"/>
  <c r="V47" i="18"/>
  <c r="U47" i="18"/>
  <c r="V46" i="18"/>
  <c r="U46" i="18"/>
  <c r="V45" i="18"/>
  <c r="U45" i="18"/>
  <c r="V44" i="18"/>
  <c r="U44" i="18"/>
  <c r="V43" i="18"/>
  <c r="U43" i="18"/>
  <c r="V42" i="18"/>
  <c r="U42" i="18"/>
  <c r="V41" i="18"/>
  <c r="U41" i="18"/>
  <c r="V40" i="18"/>
  <c r="U40" i="18"/>
  <c r="V39" i="18"/>
  <c r="U39" i="18"/>
  <c r="V38" i="18"/>
  <c r="U38" i="18"/>
  <c r="V37" i="18"/>
  <c r="U37" i="18"/>
  <c r="V36" i="18"/>
  <c r="U36" i="18"/>
  <c r="V35" i="18"/>
  <c r="U35" i="18"/>
  <c r="V34" i="18"/>
  <c r="U34" i="18"/>
  <c r="V33" i="18"/>
  <c r="U33" i="18"/>
  <c r="V32" i="18"/>
  <c r="U32" i="18"/>
  <c r="V31" i="18"/>
  <c r="U31" i="18"/>
  <c r="V30" i="18"/>
  <c r="U30" i="18"/>
  <c r="V29" i="18"/>
  <c r="U29" i="18"/>
  <c r="V28" i="18"/>
  <c r="U28" i="18"/>
  <c r="V27" i="18"/>
  <c r="U27" i="18"/>
  <c r="V26" i="18"/>
  <c r="U26" i="18"/>
  <c r="V25" i="18"/>
  <c r="U25" i="18"/>
  <c r="V24" i="18"/>
  <c r="U24" i="18"/>
  <c r="V23" i="18"/>
  <c r="U23" i="18"/>
  <c r="V22" i="18"/>
  <c r="U22" i="18"/>
  <c r="V21" i="18"/>
  <c r="U21" i="18"/>
  <c r="V20" i="18"/>
  <c r="U20" i="18"/>
  <c r="V19" i="18"/>
  <c r="U19" i="18"/>
  <c r="V18" i="18"/>
  <c r="U18" i="18"/>
  <c r="V17" i="18"/>
  <c r="U17" i="18"/>
  <c r="V16" i="18"/>
  <c r="U16" i="18"/>
  <c r="V15" i="18"/>
  <c r="U15" i="18"/>
  <c r="V14" i="18"/>
  <c r="U14" i="18"/>
  <c r="V13" i="18"/>
  <c r="U13" i="18"/>
  <c r="V12" i="18"/>
  <c r="U12" i="18"/>
  <c r="V11" i="18"/>
  <c r="U11" i="18"/>
  <c r="V10" i="18"/>
  <c r="U10" i="18"/>
  <c r="V9" i="18"/>
  <c r="U9" i="18"/>
  <c r="V8" i="18"/>
  <c r="U8" i="18"/>
  <c r="V7" i="18"/>
  <c r="U7" i="18"/>
  <c r="V6" i="18"/>
  <c r="U6" i="18"/>
  <c r="V5" i="18"/>
  <c r="U5" i="18"/>
  <c r="V4" i="18"/>
  <c r="U4" i="18"/>
  <c r="V3" i="18"/>
  <c r="U3" i="18"/>
  <c r="V2" i="18"/>
  <c r="U2" i="18"/>
  <c r="T26" i="17"/>
  <c r="S26" i="17"/>
  <c r="R26" i="17"/>
  <c r="Q26" i="17"/>
  <c r="P26" i="17"/>
  <c r="U26" i="17" s="1"/>
  <c r="T25" i="17"/>
  <c r="S25" i="17"/>
  <c r="R25" i="17"/>
  <c r="Q25" i="17"/>
  <c r="P25" i="17"/>
  <c r="T24" i="17"/>
  <c r="S24" i="17"/>
  <c r="R24" i="17"/>
  <c r="Q24" i="17"/>
  <c r="P24" i="17"/>
  <c r="T23" i="17"/>
  <c r="S23" i="17"/>
  <c r="R23" i="17"/>
  <c r="Q23" i="17"/>
  <c r="P23" i="17"/>
  <c r="T22" i="17"/>
  <c r="S22" i="17"/>
  <c r="R22" i="17"/>
  <c r="Q22" i="17"/>
  <c r="P22" i="17"/>
  <c r="T21" i="17"/>
  <c r="S21" i="17"/>
  <c r="R21" i="17"/>
  <c r="Q21" i="17"/>
  <c r="P21" i="17"/>
  <c r="T20" i="17"/>
  <c r="S20" i="17"/>
  <c r="R20" i="17"/>
  <c r="Q20" i="17"/>
  <c r="P20" i="17"/>
  <c r="T19" i="17"/>
  <c r="S19" i="17"/>
  <c r="R19" i="17"/>
  <c r="Q19" i="17"/>
  <c r="P19" i="17"/>
  <c r="T18" i="17"/>
  <c r="S18" i="17"/>
  <c r="R18" i="17"/>
  <c r="Q18" i="17"/>
  <c r="P18" i="17"/>
  <c r="U18" i="17" s="1"/>
  <c r="T17" i="17"/>
  <c r="S17" i="17"/>
  <c r="R17" i="17"/>
  <c r="Q17" i="17"/>
  <c r="P17" i="17"/>
  <c r="T16" i="17"/>
  <c r="S16" i="17"/>
  <c r="R16" i="17"/>
  <c r="Q16" i="17"/>
  <c r="P16" i="17"/>
  <c r="T15" i="17"/>
  <c r="S15" i="17"/>
  <c r="R15" i="17"/>
  <c r="Q15" i="17"/>
  <c r="P15" i="17"/>
  <c r="T14" i="17"/>
  <c r="S14" i="17"/>
  <c r="R14" i="17"/>
  <c r="Q14" i="17"/>
  <c r="P14" i="17"/>
  <c r="T13" i="17"/>
  <c r="S13" i="17"/>
  <c r="R13" i="17"/>
  <c r="Q13" i="17"/>
  <c r="P13" i="17"/>
  <c r="T12" i="17"/>
  <c r="S12" i="17"/>
  <c r="R12" i="17"/>
  <c r="Q12" i="17"/>
  <c r="P12" i="17"/>
  <c r="T11" i="17"/>
  <c r="S11" i="17"/>
  <c r="R11" i="17"/>
  <c r="Q11" i="17"/>
  <c r="P11" i="17"/>
  <c r="T10" i="17"/>
  <c r="S10" i="17"/>
  <c r="R10" i="17"/>
  <c r="Q10" i="17"/>
  <c r="P10" i="17"/>
  <c r="U10" i="17" s="1"/>
  <c r="T9" i="17"/>
  <c r="S9" i="17"/>
  <c r="R9" i="17"/>
  <c r="Q9" i="17"/>
  <c r="P9" i="17"/>
  <c r="T8" i="17"/>
  <c r="S8" i="17"/>
  <c r="R8" i="17"/>
  <c r="Q8" i="17"/>
  <c r="P8" i="17"/>
  <c r="T34" i="9"/>
  <c r="S34" i="9"/>
  <c r="R34" i="9"/>
  <c r="Q34" i="9"/>
  <c r="P34" i="9"/>
  <c r="T33" i="9"/>
  <c r="S33" i="9"/>
  <c r="R33" i="9"/>
  <c r="Q33" i="9"/>
  <c r="P33" i="9"/>
  <c r="U33" i="9" s="1"/>
  <c r="T32" i="9"/>
  <c r="S32" i="9"/>
  <c r="R32" i="9"/>
  <c r="Q32" i="9"/>
  <c r="P32" i="9"/>
  <c r="T31" i="9"/>
  <c r="S31" i="9"/>
  <c r="R31" i="9"/>
  <c r="Q31" i="9"/>
  <c r="P31" i="9"/>
  <c r="T30" i="9"/>
  <c r="S30" i="9"/>
  <c r="R30" i="9"/>
  <c r="Q30" i="9"/>
  <c r="P30" i="9"/>
  <c r="T29" i="9"/>
  <c r="S29" i="9"/>
  <c r="R29" i="9"/>
  <c r="Q29" i="9"/>
  <c r="P29" i="9"/>
  <c r="T28" i="9"/>
  <c r="S28" i="9"/>
  <c r="R28" i="9"/>
  <c r="Q28" i="9"/>
  <c r="P28" i="9"/>
  <c r="T27" i="9"/>
  <c r="S27" i="9"/>
  <c r="R27" i="9"/>
  <c r="Q27" i="9"/>
  <c r="P27" i="9"/>
  <c r="T26" i="9"/>
  <c r="S26" i="9"/>
  <c r="R26" i="9"/>
  <c r="Q26" i="9"/>
  <c r="P26" i="9"/>
  <c r="T25" i="9"/>
  <c r="S25" i="9"/>
  <c r="R25" i="9"/>
  <c r="Q25" i="9"/>
  <c r="P25" i="9"/>
  <c r="U25" i="9" s="1"/>
  <c r="T24" i="9"/>
  <c r="U24" i="9" s="1"/>
  <c r="S24" i="9"/>
  <c r="R24" i="9"/>
  <c r="Q24" i="9"/>
  <c r="P24" i="9"/>
  <c r="T23" i="9"/>
  <c r="S23" i="9"/>
  <c r="R23" i="9"/>
  <c r="Q23" i="9"/>
  <c r="P23" i="9"/>
  <c r="T22" i="9"/>
  <c r="S22" i="9"/>
  <c r="R22" i="9"/>
  <c r="Q22" i="9"/>
  <c r="P22" i="9"/>
  <c r="T21" i="9"/>
  <c r="S21" i="9"/>
  <c r="R21" i="9"/>
  <c r="Q21" i="9"/>
  <c r="P21" i="9"/>
  <c r="T20" i="9"/>
  <c r="S20" i="9"/>
  <c r="R20" i="9"/>
  <c r="Q20" i="9"/>
  <c r="P20" i="9"/>
  <c r="T19" i="9"/>
  <c r="S19" i="9"/>
  <c r="R19" i="9"/>
  <c r="Q19" i="9"/>
  <c r="P19" i="9"/>
  <c r="T18" i="9"/>
  <c r="S18" i="9"/>
  <c r="R18" i="9"/>
  <c r="Q18" i="9"/>
  <c r="P18" i="9"/>
  <c r="T17" i="9"/>
  <c r="S17" i="9"/>
  <c r="R17" i="9"/>
  <c r="Q17" i="9"/>
  <c r="P17" i="9"/>
  <c r="U17" i="9" s="1"/>
  <c r="T16" i="9"/>
  <c r="S16" i="9"/>
  <c r="R16" i="9"/>
  <c r="Q16" i="9"/>
  <c r="P16" i="9"/>
  <c r="V51" i="11"/>
  <c r="U51" i="11"/>
  <c r="V50" i="11"/>
  <c r="U50" i="11"/>
  <c r="V49" i="11"/>
  <c r="U49" i="11"/>
  <c r="V48" i="11"/>
  <c r="U48" i="11"/>
  <c r="V47" i="11"/>
  <c r="U47" i="11"/>
  <c r="V46" i="11"/>
  <c r="U46" i="11"/>
  <c r="V45" i="11"/>
  <c r="U45" i="11"/>
  <c r="V44" i="11"/>
  <c r="U44" i="11"/>
  <c r="V43" i="11"/>
  <c r="U43" i="11"/>
  <c r="V42" i="11"/>
  <c r="U42" i="11"/>
  <c r="V41" i="11"/>
  <c r="U41" i="11"/>
  <c r="V40" i="11"/>
  <c r="U40" i="11"/>
  <c r="V39" i="11"/>
  <c r="U39" i="11"/>
  <c r="V38" i="11"/>
  <c r="U38" i="11"/>
  <c r="V37" i="11"/>
  <c r="U37" i="11"/>
  <c r="V36" i="11"/>
  <c r="U36" i="11"/>
  <c r="V35" i="11"/>
  <c r="U35" i="11"/>
  <c r="V34" i="11"/>
  <c r="U34" i="11"/>
  <c r="V33" i="11"/>
  <c r="U33" i="11"/>
  <c r="V32" i="11"/>
  <c r="U32" i="11"/>
  <c r="V31" i="11"/>
  <c r="U31" i="11"/>
  <c r="V30" i="11"/>
  <c r="U30" i="11"/>
  <c r="V29" i="11"/>
  <c r="U29" i="11"/>
  <c r="V28" i="11"/>
  <c r="U28" i="11"/>
  <c r="V27" i="11"/>
  <c r="U27" i="11"/>
  <c r="V26" i="11"/>
  <c r="U26" i="11"/>
  <c r="V25" i="11"/>
  <c r="U25" i="11"/>
  <c r="V24" i="11"/>
  <c r="U24" i="11"/>
  <c r="V23" i="11"/>
  <c r="U23" i="11"/>
  <c r="V22" i="11"/>
  <c r="U22" i="11"/>
  <c r="V21" i="11"/>
  <c r="U21" i="11"/>
  <c r="V20" i="11"/>
  <c r="U20" i="11"/>
  <c r="V19" i="11"/>
  <c r="U19" i="11"/>
  <c r="V18" i="11"/>
  <c r="U18" i="11"/>
  <c r="V17" i="11"/>
  <c r="U17" i="11"/>
  <c r="V16" i="11"/>
  <c r="U16" i="11"/>
  <c r="V15" i="11"/>
  <c r="U15" i="11"/>
  <c r="V14" i="11"/>
  <c r="U14" i="11"/>
  <c r="V13" i="11"/>
  <c r="U13" i="11"/>
  <c r="V12" i="11"/>
  <c r="U12" i="11"/>
  <c r="V11" i="11"/>
  <c r="U11" i="11"/>
  <c r="V10" i="11"/>
  <c r="U10" i="11"/>
  <c r="V9" i="11"/>
  <c r="U9" i="11"/>
  <c r="V8" i="11"/>
  <c r="U8" i="11"/>
  <c r="V7" i="11"/>
  <c r="U7" i="11"/>
  <c r="V6" i="11"/>
  <c r="U6" i="11"/>
  <c r="V5" i="11"/>
  <c r="U5" i="11"/>
  <c r="V4" i="11"/>
  <c r="U4" i="11"/>
  <c r="V3" i="11"/>
  <c r="U3" i="11"/>
  <c r="B8" i="9" s="1"/>
  <c r="V2" i="11"/>
  <c r="U2" i="11"/>
  <c r="B9" i="9" s="1"/>
  <c r="B16" i="9" l="1"/>
  <c r="U30" i="9"/>
  <c r="U31" i="9"/>
  <c r="B47" i="9"/>
  <c r="B39" i="9"/>
  <c r="B31" i="9"/>
  <c r="B23" i="9"/>
  <c r="B15" i="9"/>
  <c r="B7" i="9"/>
  <c r="U23" i="17"/>
  <c r="B32" i="9"/>
  <c r="U16" i="9"/>
  <c r="U19" i="9"/>
  <c r="U27" i="9"/>
  <c r="B4" i="9"/>
  <c r="B46" i="9"/>
  <c r="B38" i="9"/>
  <c r="B30" i="9"/>
  <c r="B22" i="9"/>
  <c r="B14" i="9"/>
  <c r="B6" i="9"/>
  <c r="U12" i="17"/>
  <c r="U20" i="17"/>
  <c r="U7" i="10"/>
  <c r="U15" i="10"/>
  <c r="B48" i="9"/>
  <c r="U32" i="9"/>
  <c r="B53" i="9"/>
  <c r="B45" i="9"/>
  <c r="B37" i="9"/>
  <c r="B29" i="9"/>
  <c r="B21" i="9"/>
  <c r="B13" i="9"/>
  <c r="B5" i="9"/>
  <c r="U22" i="9"/>
  <c r="B52" i="9"/>
  <c r="B44" i="9"/>
  <c r="B36" i="9"/>
  <c r="B28" i="9"/>
  <c r="B20" i="9"/>
  <c r="B12" i="9"/>
  <c r="U22" i="17"/>
  <c r="B24" i="9"/>
  <c r="U18" i="9"/>
  <c r="U21" i="9"/>
  <c r="U26" i="9"/>
  <c r="U34" i="9"/>
  <c r="B51" i="9"/>
  <c r="B43" i="9"/>
  <c r="B35" i="9"/>
  <c r="B27" i="9"/>
  <c r="B19" i="9"/>
  <c r="B11" i="9"/>
  <c r="U11" i="17"/>
  <c r="U19" i="17"/>
  <c r="B5" i="17"/>
  <c r="B40" i="9"/>
  <c r="U23" i="9"/>
  <c r="U29" i="9"/>
  <c r="B50" i="9"/>
  <c r="B42" i="9"/>
  <c r="B34" i="9"/>
  <c r="B26" i="9"/>
  <c r="B18" i="9"/>
  <c r="B10" i="9"/>
  <c r="U8" i="17"/>
  <c r="U19" i="10"/>
  <c r="U20" i="9"/>
  <c r="U28" i="9"/>
  <c r="B49" i="9"/>
  <c r="B41" i="9"/>
  <c r="B33" i="9"/>
  <c r="B25" i="9"/>
  <c r="B17" i="9"/>
  <c r="U8" i="10"/>
  <c r="U16" i="10"/>
  <c r="U20" i="10"/>
  <c r="U6" i="10"/>
  <c r="U12" i="10"/>
  <c r="U17" i="10"/>
  <c r="U22" i="10"/>
  <c r="U9" i="10"/>
  <c r="U14" i="10"/>
  <c r="B5" i="10"/>
  <c r="B51" i="10"/>
  <c r="B50" i="10"/>
  <c r="B49" i="10"/>
  <c r="B48" i="10"/>
  <c r="B52" i="10"/>
  <c r="B47" i="10"/>
  <c r="B43" i="10"/>
  <c r="B42" i="10"/>
  <c r="B28" i="10"/>
  <c r="B27" i="10"/>
  <c r="B26" i="10"/>
  <c r="B25" i="10"/>
  <c r="B24" i="10"/>
  <c r="B23" i="10"/>
  <c r="B19" i="10"/>
  <c r="B18" i="10"/>
  <c r="B46" i="10"/>
  <c r="B22" i="10"/>
  <c r="B45" i="10"/>
  <c r="B21" i="10"/>
  <c r="B44" i="10"/>
  <c r="B20" i="10"/>
  <c r="B39" i="10"/>
  <c r="B15" i="10"/>
  <c r="B38" i="10"/>
  <c r="B14" i="10"/>
  <c r="B37" i="10"/>
  <c r="B13" i="10"/>
  <c r="B36" i="10"/>
  <c r="B12" i="10"/>
  <c r="B35" i="10"/>
  <c r="B11" i="10"/>
  <c r="B34" i="10"/>
  <c r="B10" i="10"/>
  <c r="B16" i="10"/>
  <c r="B33" i="10"/>
  <c r="B9" i="10"/>
  <c r="B41" i="10"/>
  <c r="B32" i="10"/>
  <c r="B8" i="10"/>
  <c r="B17" i="10"/>
  <c r="B31" i="10"/>
  <c r="B7" i="10"/>
  <c r="B4" i="10"/>
  <c r="B30" i="10"/>
  <c r="B6" i="10"/>
  <c r="B40" i="10"/>
  <c r="B53" i="10"/>
  <c r="B29" i="10"/>
  <c r="U21" i="10"/>
  <c r="U11" i="10"/>
  <c r="U18" i="10"/>
  <c r="U23" i="10"/>
  <c r="U13" i="10"/>
  <c r="U10" i="10"/>
  <c r="B50" i="17"/>
  <c r="B52" i="17"/>
  <c r="B51" i="17"/>
  <c r="B43" i="17"/>
  <c r="B42" i="17"/>
  <c r="B41" i="17"/>
  <c r="B28" i="17"/>
  <c r="B27" i="17"/>
  <c r="B26" i="17"/>
  <c r="B19" i="17"/>
  <c r="B18" i="17"/>
  <c r="B17" i="17"/>
  <c r="B49" i="17"/>
  <c r="B25" i="17"/>
  <c r="B48" i="17"/>
  <c r="B24" i="17"/>
  <c r="B47" i="17"/>
  <c r="B23" i="17"/>
  <c r="B46" i="17"/>
  <c r="B22" i="17"/>
  <c r="B45" i="17"/>
  <c r="B21" i="17"/>
  <c r="B44" i="17"/>
  <c r="B20" i="17"/>
  <c r="B39" i="17"/>
  <c r="B15" i="17"/>
  <c r="B38" i="17"/>
  <c r="B14" i="17"/>
  <c r="B37" i="17"/>
  <c r="B13" i="17"/>
  <c r="B36" i="17"/>
  <c r="B12" i="17"/>
  <c r="B35" i="17"/>
  <c r="B11" i="17"/>
  <c r="B34" i="17"/>
  <c r="B10" i="17"/>
  <c r="B40" i="17"/>
  <c r="B33" i="17"/>
  <c r="B9" i="17"/>
  <c r="B32" i="17"/>
  <c r="B8" i="17"/>
  <c r="B31" i="17"/>
  <c r="B7" i="17"/>
  <c r="B16" i="17"/>
  <c r="B4" i="17"/>
  <c r="B30" i="17"/>
  <c r="B6" i="17"/>
  <c r="B53" i="17"/>
  <c r="B29" i="17"/>
  <c r="U17" i="17"/>
  <c r="U25" i="17"/>
  <c r="U24" i="17"/>
  <c r="U14" i="17"/>
  <c r="U21" i="17"/>
  <c r="U15" i="17"/>
  <c r="U9" i="17"/>
  <c r="U16" i="17"/>
  <c r="U13" i="17"/>
  <c r="B50" i="16"/>
  <c r="AJ44" i="16"/>
  <c r="AH44" i="16"/>
  <c r="AE44" i="16"/>
  <c r="T44" i="16"/>
  <c r="Q44" i="16"/>
  <c r="O44" i="16"/>
  <c r="K44" i="16"/>
  <c r="I44" i="16"/>
  <c r="F44" i="16"/>
  <c r="B44" i="16"/>
  <c r="A14" i="16"/>
  <c r="O54" i="10"/>
  <c r="T53" i="10"/>
  <c r="S53" i="10"/>
  <c r="R53" i="10"/>
  <c r="Q53" i="10"/>
  <c r="P53" i="10"/>
  <c r="T52" i="10"/>
  <c r="S52" i="10"/>
  <c r="R52" i="10"/>
  <c r="Q52" i="10"/>
  <c r="P52" i="10"/>
  <c r="T51" i="10"/>
  <c r="S51" i="10"/>
  <c r="R51" i="10"/>
  <c r="Q51" i="10"/>
  <c r="P51" i="10"/>
  <c r="T50" i="10"/>
  <c r="S50" i="10"/>
  <c r="R50" i="10"/>
  <c r="Q50" i="10"/>
  <c r="P50" i="10"/>
  <c r="T49" i="10"/>
  <c r="S49" i="10"/>
  <c r="R49" i="10"/>
  <c r="Q49" i="10"/>
  <c r="P49" i="10"/>
  <c r="T48" i="10"/>
  <c r="S48" i="10"/>
  <c r="R48" i="10"/>
  <c r="Q48" i="10"/>
  <c r="P48" i="10"/>
  <c r="T47" i="10"/>
  <c r="S47" i="10"/>
  <c r="R47" i="10"/>
  <c r="Q47" i="10"/>
  <c r="P47" i="10"/>
  <c r="T46" i="10"/>
  <c r="S46" i="10"/>
  <c r="R46" i="10"/>
  <c r="Q46" i="10"/>
  <c r="P46" i="10"/>
  <c r="T45" i="10"/>
  <c r="S45" i="10"/>
  <c r="R45" i="10"/>
  <c r="Q45" i="10"/>
  <c r="P45" i="10"/>
  <c r="T44" i="10"/>
  <c r="S44" i="10"/>
  <c r="R44" i="10"/>
  <c r="Q44" i="10"/>
  <c r="P44" i="10"/>
  <c r="T43" i="10"/>
  <c r="S43" i="10"/>
  <c r="R43" i="10"/>
  <c r="Q43" i="10"/>
  <c r="P43" i="10"/>
  <c r="T42" i="10"/>
  <c r="S42" i="10"/>
  <c r="R42" i="10"/>
  <c r="Q42" i="10"/>
  <c r="P42" i="10"/>
  <c r="T41" i="10"/>
  <c r="S41" i="10"/>
  <c r="R41" i="10"/>
  <c r="Q41" i="10"/>
  <c r="P41" i="10"/>
  <c r="T40" i="10"/>
  <c r="S40" i="10"/>
  <c r="R40" i="10"/>
  <c r="Q40" i="10"/>
  <c r="P40" i="10"/>
  <c r="T39" i="10"/>
  <c r="S39" i="10"/>
  <c r="R39" i="10"/>
  <c r="Q39" i="10"/>
  <c r="P39" i="10"/>
  <c r="T38" i="10"/>
  <c r="S38" i="10"/>
  <c r="R38" i="10"/>
  <c r="Q38" i="10"/>
  <c r="P38" i="10"/>
  <c r="T37" i="10"/>
  <c r="S37" i="10"/>
  <c r="R37" i="10"/>
  <c r="Q37" i="10"/>
  <c r="P37" i="10"/>
  <c r="T36" i="10"/>
  <c r="S36" i="10"/>
  <c r="R36" i="10"/>
  <c r="Q36" i="10"/>
  <c r="P36" i="10"/>
  <c r="T35" i="10"/>
  <c r="S35" i="10"/>
  <c r="R35" i="10"/>
  <c r="Q35" i="10"/>
  <c r="P35" i="10"/>
  <c r="T34" i="10"/>
  <c r="S34" i="10"/>
  <c r="R34" i="10"/>
  <c r="Q34" i="10"/>
  <c r="P34" i="10"/>
  <c r="T33" i="10"/>
  <c r="S33" i="10"/>
  <c r="R33" i="10"/>
  <c r="Q33" i="10"/>
  <c r="P33" i="10"/>
  <c r="T32" i="10"/>
  <c r="S32" i="10"/>
  <c r="R32" i="10"/>
  <c r="Q32" i="10"/>
  <c r="P32" i="10"/>
  <c r="T31" i="10"/>
  <c r="S31" i="10"/>
  <c r="R31" i="10"/>
  <c r="Q31" i="10"/>
  <c r="P31" i="10"/>
  <c r="T30" i="10"/>
  <c r="S30" i="10"/>
  <c r="R30" i="10"/>
  <c r="Q30" i="10"/>
  <c r="P30" i="10"/>
  <c r="T29" i="10"/>
  <c r="S29" i="10"/>
  <c r="R29" i="10"/>
  <c r="Q29" i="10"/>
  <c r="P29" i="10"/>
  <c r="T28" i="10"/>
  <c r="S28" i="10"/>
  <c r="R28" i="10"/>
  <c r="Q28" i="10"/>
  <c r="P28" i="10"/>
  <c r="T27" i="10"/>
  <c r="S27" i="10"/>
  <c r="R27" i="10"/>
  <c r="Q27" i="10"/>
  <c r="P27" i="10"/>
  <c r="T26" i="10"/>
  <c r="S26" i="10"/>
  <c r="R26" i="10"/>
  <c r="Q26" i="10"/>
  <c r="P26" i="10"/>
  <c r="T25" i="10"/>
  <c r="S25" i="10"/>
  <c r="R25" i="10"/>
  <c r="Q25" i="10"/>
  <c r="P25" i="10"/>
  <c r="T24" i="10"/>
  <c r="S24" i="10"/>
  <c r="R24" i="10"/>
  <c r="Q24" i="10"/>
  <c r="P24" i="10"/>
  <c r="T5" i="10"/>
  <c r="S5" i="10"/>
  <c r="R5" i="10"/>
  <c r="T4" i="10"/>
  <c r="S4" i="10"/>
  <c r="R4" i="10"/>
  <c r="Q4" i="10"/>
  <c r="O54" i="17"/>
  <c r="T53" i="17"/>
  <c r="S53" i="17"/>
  <c r="R53" i="17"/>
  <c r="Q53" i="17"/>
  <c r="P53" i="17"/>
  <c r="T52" i="17"/>
  <c r="S52" i="17"/>
  <c r="R52" i="17"/>
  <c r="Q52" i="17"/>
  <c r="P52" i="17"/>
  <c r="T51" i="17"/>
  <c r="S51" i="17"/>
  <c r="R51" i="17"/>
  <c r="Q51" i="17"/>
  <c r="P51" i="17"/>
  <c r="T50" i="17"/>
  <c r="S50" i="17"/>
  <c r="R50" i="17"/>
  <c r="Q50" i="17"/>
  <c r="P50" i="17"/>
  <c r="T49" i="17"/>
  <c r="S49" i="17"/>
  <c r="R49" i="17"/>
  <c r="Q49" i="17"/>
  <c r="P49" i="17"/>
  <c r="P48" i="17"/>
  <c r="T48" i="17"/>
  <c r="S48" i="17"/>
  <c r="R48" i="17"/>
  <c r="Q48" i="17"/>
  <c r="T47" i="17"/>
  <c r="S47" i="17"/>
  <c r="R47" i="17"/>
  <c r="Q47" i="17"/>
  <c r="P47" i="17"/>
  <c r="T46" i="17"/>
  <c r="S46" i="17"/>
  <c r="R46" i="17"/>
  <c r="Q46" i="17"/>
  <c r="P46" i="17"/>
  <c r="T45" i="17"/>
  <c r="S45" i="17"/>
  <c r="R45" i="17"/>
  <c r="Q45" i="17"/>
  <c r="P45" i="17"/>
  <c r="T44" i="17"/>
  <c r="S44" i="17"/>
  <c r="R44" i="17"/>
  <c r="Q44" i="17"/>
  <c r="P44" i="17"/>
  <c r="T43" i="17"/>
  <c r="S43" i="17"/>
  <c r="R43" i="17"/>
  <c r="Q43" i="17"/>
  <c r="P43" i="17"/>
  <c r="S42" i="17"/>
  <c r="R42" i="17"/>
  <c r="Q42" i="17"/>
  <c r="P42" i="17"/>
  <c r="T42" i="17"/>
  <c r="T41" i="17"/>
  <c r="S41" i="17"/>
  <c r="R41" i="17"/>
  <c r="Q41" i="17"/>
  <c r="P41" i="17"/>
  <c r="T40" i="17"/>
  <c r="S40" i="17"/>
  <c r="R40" i="17"/>
  <c r="Q40" i="17"/>
  <c r="P40" i="17"/>
  <c r="S39" i="17"/>
  <c r="R39" i="17"/>
  <c r="Q39" i="17"/>
  <c r="T39" i="17"/>
  <c r="P39" i="17"/>
  <c r="T38" i="17"/>
  <c r="S38" i="17"/>
  <c r="R38" i="17"/>
  <c r="Q38" i="17"/>
  <c r="P38" i="17"/>
  <c r="T37" i="17"/>
  <c r="S37" i="17"/>
  <c r="R37" i="17"/>
  <c r="Q37" i="17"/>
  <c r="P37" i="17"/>
  <c r="T36" i="17"/>
  <c r="S36" i="17"/>
  <c r="R36" i="17"/>
  <c r="Q36" i="17"/>
  <c r="P36" i="17"/>
  <c r="T35" i="17"/>
  <c r="S35" i="17"/>
  <c r="R35" i="17"/>
  <c r="Q35" i="17"/>
  <c r="P35" i="17"/>
  <c r="U35" i="17" s="1"/>
  <c r="T34" i="17"/>
  <c r="S34" i="17"/>
  <c r="R34" i="17"/>
  <c r="Q34" i="17"/>
  <c r="P34" i="17"/>
  <c r="T33" i="17"/>
  <c r="S33" i="17"/>
  <c r="R33" i="17"/>
  <c r="Q33" i="17"/>
  <c r="P33" i="17"/>
  <c r="T32" i="17"/>
  <c r="S32" i="17"/>
  <c r="R32" i="17"/>
  <c r="Q32" i="17"/>
  <c r="P32" i="17"/>
  <c r="T31" i="17"/>
  <c r="S31" i="17"/>
  <c r="R31" i="17"/>
  <c r="Q31" i="17"/>
  <c r="P31" i="17"/>
  <c r="T30" i="17"/>
  <c r="S30" i="17"/>
  <c r="R30" i="17"/>
  <c r="Q30" i="17"/>
  <c r="P30" i="17"/>
  <c r="S29" i="17"/>
  <c r="R29" i="17"/>
  <c r="Q29" i="17"/>
  <c r="P29" i="17"/>
  <c r="T29" i="17"/>
  <c r="T28" i="17"/>
  <c r="S28" i="17"/>
  <c r="R28" i="17"/>
  <c r="Q28" i="17"/>
  <c r="P28" i="17"/>
  <c r="S27" i="17"/>
  <c r="R27" i="17"/>
  <c r="Q27" i="17"/>
  <c r="T27" i="17"/>
  <c r="P27" i="17"/>
  <c r="T7" i="17"/>
  <c r="S7" i="17"/>
  <c r="R7" i="17"/>
  <c r="Q7" i="17"/>
  <c r="P7" i="17"/>
  <c r="T6" i="17"/>
  <c r="S6" i="17"/>
  <c r="R6" i="17"/>
  <c r="Q6" i="17"/>
  <c r="P6" i="17"/>
  <c r="T5" i="17"/>
  <c r="S5" i="17"/>
  <c r="R5" i="17"/>
  <c r="Q5" i="17"/>
  <c r="P5" i="17"/>
  <c r="S4" i="17"/>
  <c r="R4" i="17"/>
  <c r="Q4" i="17"/>
  <c r="P4" i="17"/>
  <c r="U56" i="9"/>
  <c r="O54" i="9"/>
  <c r="N54" i="9"/>
  <c r="M54" i="9"/>
  <c r="L54" i="9"/>
  <c r="K54" i="9"/>
  <c r="J54" i="9"/>
  <c r="T53" i="9"/>
  <c r="S53" i="9"/>
  <c r="R53" i="9"/>
  <c r="Q53" i="9"/>
  <c r="P53" i="9"/>
  <c r="T52" i="9"/>
  <c r="S52" i="9"/>
  <c r="R52" i="9"/>
  <c r="Q52" i="9"/>
  <c r="P52" i="9"/>
  <c r="T51" i="9"/>
  <c r="S51" i="9"/>
  <c r="R51" i="9"/>
  <c r="Q51" i="9"/>
  <c r="P51" i="9"/>
  <c r="T50" i="9"/>
  <c r="S50" i="9"/>
  <c r="R50" i="9"/>
  <c r="Q50" i="9"/>
  <c r="P50" i="9"/>
  <c r="T49" i="9"/>
  <c r="S49" i="9"/>
  <c r="R49" i="9"/>
  <c r="Q49" i="9"/>
  <c r="P49" i="9"/>
  <c r="T48" i="9"/>
  <c r="S48" i="9"/>
  <c r="R48" i="9"/>
  <c r="Q48" i="9"/>
  <c r="P48" i="9"/>
  <c r="T47" i="9"/>
  <c r="S47" i="9"/>
  <c r="R47" i="9"/>
  <c r="Q47" i="9"/>
  <c r="P47" i="9"/>
  <c r="T46" i="9"/>
  <c r="S46" i="9"/>
  <c r="R46" i="9"/>
  <c r="Q46" i="9"/>
  <c r="P46" i="9"/>
  <c r="T45" i="9"/>
  <c r="S45" i="9"/>
  <c r="R45" i="9"/>
  <c r="Q45" i="9"/>
  <c r="P45" i="9"/>
  <c r="T44" i="9"/>
  <c r="S44" i="9"/>
  <c r="R44" i="9"/>
  <c r="Q44" i="9"/>
  <c r="P44" i="9"/>
  <c r="T43" i="9"/>
  <c r="S43" i="9"/>
  <c r="R43" i="9"/>
  <c r="Q43" i="9"/>
  <c r="P43" i="9"/>
  <c r="T42" i="9"/>
  <c r="S42" i="9"/>
  <c r="R42" i="9"/>
  <c r="Q42" i="9"/>
  <c r="P42" i="9"/>
  <c r="T41" i="9"/>
  <c r="S41" i="9"/>
  <c r="R41" i="9"/>
  <c r="Q41" i="9"/>
  <c r="P41" i="9"/>
  <c r="T40" i="9"/>
  <c r="S40" i="9"/>
  <c r="R40" i="9"/>
  <c r="Q40" i="9"/>
  <c r="P40" i="9"/>
  <c r="T39" i="9"/>
  <c r="S39" i="9"/>
  <c r="R39" i="9"/>
  <c r="Q39" i="9"/>
  <c r="P39" i="9"/>
  <c r="T38" i="9"/>
  <c r="S38" i="9"/>
  <c r="R38" i="9"/>
  <c r="Q38" i="9"/>
  <c r="P38" i="9"/>
  <c r="T37" i="9"/>
  <c r="S37" i="9"/>
  <c r="R37" i="9"/>
  <c r="Q37" i="9"/>
  <c r="P37" i="9"/>
  <c r="T36" i="9"/>
  <c r="S36" i="9"/>
  <c r="R36" i="9"/>
  <c r="Q36" i="9"/>
  <c r="P36" i="9"/>
  <c r="T35" i="9"/>
  <c r="S35" i="9"/>
  <c r="R35" i="9"/>
  <c r="Q35" i="9"/>
  <c r="P35" i="9"/>
  <c r="T15" i="9"/>
  <c r="S15" i="9"/>
  <c r="R15" i="9"/>
  <c r="Q15" i="9"/>
  <c r="P15" i="9"/>
  <c r="T14" i="9"/>
  <c r="S14" i="9"/>
  <c r="R14" i="9"/>
  <c r="Q14" i="9"/>
  <c r="P14" i="9"/>
  <c r="T13" i="9"/>
  <c r="S13" i="9"/>
  <c r="R13" i="9"/>
  <c r="Q13" i="9"/>
  <c r="P13" i="9"/>
  <c r="T12" i="9"/>
  <c r="S12" i="9"/>
  <c r="R12" i="9"/>
  <c r="Q12" i="9"/>
  <c r="P12" i="9"/>
  <c r="T11" i="9"/>
  <c r="S11" i="9"/>
  <c r="R11" i="9"/>
  <c r="Q11" i="9"/>
  <c r="P11" i="9"/>
  <c r="T10" i="9"/>
  <c r="S10" i="9"/>
  <c r="R10" i="9"/>
  <c r="Q10" i="9"/>
  <c r="P10" i="9"/>
  <c r="T9" i="9"/>
  <c r="S9" i="9"/>
  <c r="R9" i="9"/>
  <c r="Q9" i="9"/>
  <c r="P9" i="9"/>
  <c r="T8" i="9"/>
  <c r="S8" i="9"/>
  <c r="R8" i="9"/>
  <c r="Q8" i="9"/>
  <c r="P8" i="9"/>
  <c r="T7" i="9"/>
  <c r="S7" i="9"/>
  <c r="R7" i="9"/>
  <c r="Q7" i="9"/>
  <c r="P7" i="9"/>
  <c r="T6" i="9"/>
  <c r="S6" i="9"/>
  <c r="R6" i="9"/>
  <c r="Q6" i="9"/>
  <c r="P6" i="9"/>
  <c r="T5" i="9"/>
  <c r="S5" i="9"/>
  <c r="R5" i="9"/>
  <c r="Q5" i="9"/>
  <c r="U5" i="9" s="1"/>
  <c r="P5" i="9"/>
  <c r="T4" i="9"/>
  <c r="S4" i="9"/>
  <c r="R4" i="9"/>
  <c r="Q4" i="9"/>
  <c r="P4" i="9"/>
  <c r="V51" i="8"/>
  <c r="U51" i="8"/>
  <c r="V50" i="8"/>
  <c r="U50" i="8"/>
  <c r="V49" i="8"/>
  <c r="U49" i="8"/>
  <c r="V48" i="8"/>
  <c r="U48" i="8"/>
  <c r="V47" i="8"/>
  <c r="U47" i="8"/>
  <c r="V46" i="8"/>
  <c r="U46" i="8"/>
  <c r="V45" i="8"/>
  <c r="U45" i="8"/>
  <c r="V44" i="8"/>
  <c r="U44" i="8"/>
  <c r="V43" i="8"/>
  <c r="U43" i="8"/>
  <c r="V42" i="8"/>
  <c r="U42" i="8"/>
  <c r="V41" i="8"/>
  <c r="U41" i="8"/>
  <c r="V40" i="8"/>
  <c r="U40" i="8"/>
  <c r="V39" i="8"/>
  <c r="U39" i="8"/>
  <c r="V38" i="8"/>
  <c r="U38" i="8"/>
  <c r="V37" i="8"/>
  <c r="U37" i="8"/>
  <c r="V36" i="8"/>
  <c r="U36" i="8"/>
  <c r="V35" i="8"/>
  <c r="U35" i="8"/>
  <c r="V34" i="8"/>
  <c r="U34" i="8"/>
  <c r="V33" i="8"/>
  <c r="U33" i="8"/>
  <c r="V32" i="8"/>
  <c r="U32" i="8"/>
  <c r="V31" i="8"/>
  <c r="U31" i="8"/>
  <c r="V30" i="8"/>
  <c r="U30" i="8"/>
  <c r="V29" i="8"/>
  <c r="U29" i="8"/>
  <c r="V28" i="8"/>
  <c r="U28" i="8"/>
  <c r="V27" i="8"/>
  <c r="U27" i="8"/>
  <c r="V26" i="8"/>
  <c r="U26" i="8"/>
  <c r="V25" i="8"/>
  <c r="U25" i="8"/>
  <c r="V24" i="8"/>
  <c r="U24" i="8"/>
  <c r="V23" i="8"/>
  <c r="U23" i="8"/>
  <c r="V22" i="8"/>
  <c r="U22" i="8"/>
  <c r="V21" i="8"/>
  <c r="U21" i="8"/>
  <c r="V20" i="8"/>
  <c r="U20" i="8"/>
  <c r="V19" i="8"/>
  <c r="U19" i="8"/>
  <c r="V18" i="8"/>
  <c r="U18" i="8"/>
  <c r="V17" i="8"/>
  <c r="U17" i="8"/>
  <c r="V16" i="8"/>
  <c r="U16" i="8"/>
  <c r="V15" i="8"/>
  <c r="U15" i="8"/>
  <c r="V14" i="8"/>
  <c r="U14" i="8"/>
  <c r="V13" i="8"/>
  <c r="U13" i="8"/>
  <c r="V12" i="8"/>
  <c r="U12" i="8"/>
  <c r="V11" i="8"/>
  <c r="U11" i="8"/>
  <c r="V10" i="8"/>
  <c r="U10" i="8"/>
  <c r="V9" i="8"/>
  <c r="U9" i="8"/>
  <c r="V8" i="8"/>
  <c r="U8" i="8"/>
  <c r="V7" i="8"/>
  <c r="U7" i="8"/>
  <c r="V6" i="8"/>
  <c r="U6" i="8"/>
  <c r="V5" i="8"/>
  <c r="U5" i="8"/>
  <c r="V4" i="8"/>
  <c r="U4" i="8"/>
  <c r="V3" i="8"/>
  <c r="U3" i="8"/>
  <c r="V2" i="8"/>
  <c r="U2" i="8"/>
  <c r="U56" i="7"/>
  <c r="O54" i="7"/>
  <c r="N54" i="7"/>
  <c r="M54" i="7"/>
  <c r="L54" i="7"/>
  <c r="K54" i="7"/>
  <c r="J54" i="7"/>
  <c r="T53" i="7"/>
  <c r="S53" i="7"/>
  <c r="R53" i="7"/>
  <c r="Q53" i="7"/>
  <c r="P53" i="7"/>
  <c r="T52" i="7"/>
  <c r="S52" i="7"/>
  <c r="R52" i="7"/>
  <c r="Q52" i="7"/>
  <c r="P52" i="7"/>
  <c r="T51" i="7"/>
  <c r="S51" i="7"/>
  <c r="R51" i="7"/>
  <c r="Q51" i="7"/>
  <c r="P51" i="7"/>
  <c r="U51" i="7" s="1"/>
  <c r="T50" i="7"/>
  <c r="S50" i="7"/>
  <c r="R50" i="7"/>
  <c r="Q50" i="7"/>
  <c r="P50" i="7"/>
  <c r="T49" i="7"/>
  <c r="S49" i="7"/>
  <c r="R49" i="7"/>
  <c r="Q49" i="7"/>
  <c r="P49" i="7"/>
  <c r="T48" i="7"/>
  <c r="S48" i="7"/>
  <c r="R48" i="7"/>
  <c r="Q48" i="7"/>
  <c r="P48" i="7"/>
  <c r="T47" i="7"/>
  <c r="S47" i="7"/>
  <c r="R47" i="7"/>
  <c r="Q47" i="7"/>
  <c r="P47" i="7"/>
  <c r="T46" i="7"/>
  <c r="S46" i="7"/>
  <c r="R46" i="7"/>
  <c r="Q46" i="7"/>
  <c r="P46" i="7"/>
  <c r="T45" i="7"/>
  <c r="S45" i="7"/>
  <c r="R45" i="7"/>
  <c r="Q45" i="7"/>
  <c r="P45" i="7"/>
  <c r="T44" i="7"/>
  <c r="S44" i="7"/>
  <c r="R44" i="7"/>
  <c r="Q44" i="7"/>
  <c r="P44" i="7"/>
  <c r="T43" i="7"/>
  <c r="S43" i="7"/>
  <c r="R43" i="7"/>
  <c r="Q43" i="7"/>
  <c r="P43" i="7"/>
  <c r="U43" i="7" s="1"/>
  <c r="T42" i="7"/>
  <c r="S42" i="7"/>
  <c r="R42" i="7"/>
  <c r="Q42" i="7"/>
  <c r="P42" i="7"/>
  <c r="T41" i="7"/>
  <c r="S41" i="7"/>
  <c r="R41" i="7"/>
  <c r="Q41" i="7"/>
  <c r="P41" i="7"/>
  <c r="T40" i="7"/>
  <c r="S40" i="7"/>
  <c r="R40" i="7"/>
  <c r="Q40" i="7"/>
  <c r="P40" i="7"/>
  <c r="T39" i="7"/>
  <c r="S39" i="7"/>
  <c r="R39" i="7"/>
  <c r="Q39" i="7"/>
  <c r="P39" i="7"/>
  <c r="T38" i="7"/>
  <c r="S38" i="7"/>
  <c r="R38" i="7"/>
  <c r="Q38" i="7"/>
  <c r="P38" i="7"/>
  <c r="T37" i="7"/>
  <c r="S37" i="7"/>
  <c r="R37" i="7"/>
  <c r="Q37" i="7"/>
  <c r="P37" i="7"/>
  <c r="T36" i="7"/>
  <c r="S36" i="7"/>
  <c r="R36" i="7"/>
  <c r="Q36" i="7"/>
  <c r="P36" i="7"/>
  <c r="T35" i="7"/>
  <c r="S35" i="7"/>
  <c r="R35" i="7"/>
  <c r="Q35" i="7"/>
  <c r="P35" i="7"/>
  <c r="U35" i="7" s="1"/>
  <c r="T34" i="7"/>
  <c r="S34" i="7"/>
  <c r="R34" i="7"/>
  <c r="Q34" i="7"/>
  <c r="P34" i="7"/>
  <c r="T33" i="7"/>
  <c r="S33" i="7"/>
  <c r="R33" i="7"/>
  <c r="Q33" i="7"/>
  <c r="P33" i="7"/>
  <c r="T32" i="7"/>
  <c r="S32" i="7"/>
  <c r="R32" i="7"/>
  <c r="Q32" i="7"/>
  <c r="P32" i="7"/>
  <c r="T31" i="7"/>
  <c r="S31" i="7"/>
  <c r="R31" i="7"/>
  <c r="Q31" i="7"/>
  <c r="P31" i="7"/>
  <c r="T30" i="7"/>
  <c r="S30" i="7"/>
  <c r="R30" i="7"/>
  <c r="Q30" i="7"/>
  <c r="P30" i="7"/>
  <c r="T29" i="7"/>
  <c r="S29" i="7"/>
  <c r="R29" i="7"/>
  <c r="Q29" i="7"/>
  <c r="P29" i="7"/>
  <c r="T28" i="7"/>
  <c r="S28" i="7"/>
  <c r="R28" i="7"/>
  <c r="Q28" i="7"/>
  <c r="P28" i="7"/>
  <c r="T27" i="7"/>
  <c r="S27" i="7"/>
  <c r="R27" i="7"/>
  <c r="Q27" i="7"/>
  <c r="P27" i="7"/>
  <c r="U27" i="7" s="1"/>
  <c r="T26" i="7"/>
  <c r="S26" i="7"/>
  <c r="R26" i="7"/>
  <c r="Q26" i="7"/>
  <c r="P26" i="7"/>
  <c r="T25" i="7"/>
  <c r="S25" i="7"/>
  <c r="R25" i="7"/>
  <c r="Q25" i="7"/>
  <c r="P25" i="7"/>
  <c r="T24" i="7"/>
  <c r="S24" i="7"/>
  <c r="R24" i="7"/>
  <c r="Q24" i="7"/>
  <c r="P24" i="7"/>
  <c r="T23" i="7"/>
  <c r="S23" i="7"/>
  <c r="R23" i="7"/>
  <c r="Q23" i="7"/>
  <c r="P23" i="7"/>
  <c r="T22" i="7"/>
  <c r="S22" i="7"/>
  <c r="R22" i="7"/>
  <c r="Q22" i="7"/>
  <c r="P22" i="7"/>
  <c r="T21" i="7"/>
  <c r="S21" i="7"/>
  <c r="R21" i="7"/>
  <c r="Q21" i="7"/>
  <c r="P21" i="7"/>
  <c r="T20" i="7"/>
  <c r="S20" i="7"/>
  <c r="R20" i="7"/>
  <c r="Q20" i="7"/>
  <c r="P20" i="7"/>
  <c r="T19" i="7"/>
  <c r="S19" i="7"/>
  <c r="R19" i="7"/>
  <c r="Q19" i="7"/>
  <c r="P19" i="7"/>
  <c r="U19" i="7" s="1"/>
  <c r="T18" i="7"/>
  <c r="S18" i="7"/>
  <c r="R18" i="7"/>
  <c r="Q18" i="7"/>
  <c r="P18" i="7"/>
  <c r="T17" i="7"/>
  <c r="S17" i="7"/>
  <c r="R17" i="7"/>
  <c r="Q17" i="7"/>
  <c r="P17" i="7"/>
  <c r="T16" i="7"/>
  <c r="S16" i="7"/>
  <c r="R16" i="7"/>
  <c r="Q16" i="7"/>
  <c r="P16" i="7"/>
  <c r="T15" i="7"/>
  <c r="S15" i="7"/>
  <c r="R15" i="7"/>
  <c r="Q15" i="7"/>
  <c r="P15" i="7"/>
  <c r="T14" i="7"/>
  <c r="S14" i="7"/>
  <c r="R14" i="7"/>
  <c r="Q14" i="7"/>
  <c r="P14" i="7"/>
  <c r="T13" i="7"/>
  <c r="S13" i="7"/>
  <c r="R13" i="7"/>
  <c r="Q13" i="7"/>
  <c r="P13" i="7"/>
  <c r="T12" i="7"/>
  <c r="S12" i="7"/>
  <c r="R12" i="7"/>
  <c r="Q12" i="7"/>
  <c r="P12" i="7"/>
  <c r="T11" i="7"/>
  <c r="S11" i="7"/>
  <c r="R11" i="7"/>
  <c r="Q11" i="7"/>
  <c r="P11" i="7"/>
  <c r="U11" i="7" s="1"/>
  <c r="T10" i="7"/>
  <c r="S10" i="7"/>
  <c r="R10" i="7"/>
  <c r="Q10" i="7"/>
  <c r="P10" i="7"/>
  <c r="T9" i="7"/>
  <c r="S9" i="7"/>
  <c r="R9" i="7"/>
  <c r="U9" i="7" s="1"/>
  <c r="Q9" i="7"/>
  <c r="P9" i="7"/>
  <c r="T8" i="7"/>
  <c r="S8" i="7"/>
  <c r="R8" i="7"/>
  <c r="Q8" i="7"/>
  <c r="P8" i="7"/>
  <c r="T7" i="7"/>
  <c r="U7" i="7" s="1"/>
  <c r="S7" i="7"/>
  <c r="R7" i="7"/>
  <c r="Q7" i="7"/>
  <c r="P7" i="7"/>
  <c r="T6" i="7"/>
  <c r="S6" i="7"/>
  <c r="R6" i="7"/>
  <c r="Q6" i="7"/>
  <c r="P6" i="7"/>
  <c r="T5" i="7"/>
  <c r="S5" i="7"/>
  <c r="R5" i="7"/>
  <c r="Q5" i="7"/>
  <c r="P5" i="7"/>
  <c r="T4" i="7"/>
  <c r="S4" i="7"/>
  <c r="R4" i="7"/>
  <c r="Q4" i="7"/>
  <c r="P4" i="7"/>
  <c r="V51" i="6"/>
  <c r="U51" i="6"/>
  <c r="V50" i="6"/>
  <c r="U50" i="6"/>
  <c r="V49" i="6"/>
  <c r="U49" i="6"/>
  <c r="V48" i="6"/>
  <c r="U48" i="6"/>
  <c r="V47" i="6"/>
  <c r="U47" i="6"/>
  <c r="V46" i="6"/>
  <c r="U46" i="6"/>
  <c r="V45" i="6"/>
  <c r="U45" i="6"/>
  <c r="V44" i="6"/>
  <c r="U44" i="6"/>
  <c r="V43" i="6"/>
  <c r="U43" i="6"/>
  <c r="V42" i="6"/>
  <c r="U42" i="6"/>
  <c r="V41" i="6"/>
  <c r="U41" i="6"/>
  <c r="V40" i="6"/>
  <c r="U40" i="6"/>
  <c r="V39" i="6"/>
  <c r="U39" i="6"/>
  <c r="V38" i="6"/>
  <c r="U38" i="6"/>
  <c r="V37" i="6"/>
  <c r="U37" i="6"/>
  <c r="V36" i="6"/>
  <c r="U36" i="6"/>
  <c r="V35" i="6"/>
  <c r="U35" i="6"/>
  <c r="V34" i="6"/>
  <c r="U34" i="6"/>
  <c r="V33" i="6"/>
  <c r="U33" i="6"/>
  <c r="V32" i="6"/>
  <c r="U32" i="6"/>
  <c r="V31" i="6"/>
  <c r="U31" i="6"/>
  <c r="V30" i="6"/>
  <c r="U30" i="6"/>
  <c r="V29" i="6"/>
  <c r="U29" i="6"/>
  <c r="V28" i="6"/>
  <c r="U28" i="6"/>
  <c r="V27" i="6"/>
  <c r="U27" i="6"/>
  <c r="V26" i="6"/>
  <c r="U26" i="6"/>
  <c r="V25" i="6"/>
  <c r="U25" i="6"/>
  <c r="V24" i="6"/>
  <c r="U24" i="6"/>
  <c r="V23" i="6"/>
  <c r="U23" i="6"/>
  <c r="V22" i="6"/>
  <c r="U22" i="6"/>
  <c r="V21" i="6"/>
  <c r="U21" i="6"/>
  <c r="V20" i="6"/>
  <c r="U20" i="6"/>
  <c r="V19" i="6"/>
  <c r="U19" i="6"/>
  <c r="V18" i="6"/>
  <c r="U18" i="6"/>
  <c r="V17" i="6"/>
  <c r="U17" i="6"/>
  <c r="V16" i="6"/>
  <c r="U16" i="6"/>
  <c r="V15" i="6"/>
  <c r="U15" i="6"/>
  <c r="V14" i="6"/>
  <c r="U14" i="6"/>
  <c r="V13" i="6"/>
  <c r="U13" i="6"/>
  <c r="V12" i="6"/>
  <c r="U12" i="6"/>
  <c r="V11" i="6"/>
  <c r="U11" i="6"/>
  <c r="V10" i="6"/>
  <c r="U10" i="6"/>
  <c r="V9" i="6"/>
  <c r="U9" i="6"/>
  <c r="V8" i="6"/>
  <c r="U8" i="6"/>
  <c r="V7" i="6"/>
  <c r="U7" i="6"/>
  <c r="V6" i="6"/>
  <c r="U6" i="6"/>
  <c r="V5" i="6"/>
  <c r="U5" i="6"/>
  <c r="V4" i="6"/>
  <c r="U4" i="6"/>
  <c r="V3" i="6"/>
  <c r="U3" i="6"/>
  <c r="V2" i="6"/>
  <c r="U2" i="6"/>
  <c r="U57" i="5"/>
  <c r="O55" i="5"/>
  <c r="N55" i="5"/>
  <c r="M55" i="5"/>
  <c r="L55" i="5"/>
  <c r="K55" i="5"/>
  <c r="J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U10" i="5"/>
  <c r="U9" i="5"/>
  <c r="U8" i="5"/>
  <c r="U7" i="5"/>
  <c r="U6" i="5"/>
  <c r="T55" i="5"/>
  <c r="S55" i="5"/>
  <c r="R55" i="5"/>
  <c r="V51" i="4"/>
  <c r="U51" i="4"/>
  <c r="V50" i="4"/>
  <c r="U50" i="4"/>
  <c r="V49" i="4"/>
  <c r="U49" i="4"/>
  <c r="V48" i="4"/>
  <c r="U48" i="4"/>
  <c r="V47" i="4"/>
  <c r="U47" i="4"/>
  <c r="V46" i="4"/>
  <c r="U46" i="4"/>
  <c r="V45" i="4"/>
  <c r="U45" i="4"/>
  <c r="V44" i="4"/>
  <c r="U44" i="4"/>
  <c r="V43" i="4"/>
  <c r="U43" i="4"/>
  <c r="V42" i="4"/>
  <c r="U42" i="4"/>
  <c r="V41" i="4"/>
  <c r="U41" i="4"/>
  <c r="V40" i="4"/>
  <c r="U40" i="4"/>
  <c r="V39" i="4"/>
  <c r="U39" i="4"/>
  <c r="V38" i="4"/>
  <c r="U38" i="4"/>
  <c r="V37" i="4"/>
  <c r="U37" i="4"/>
  <c r="V36" i="4"/>
  <c r="U36" i="4"/>
  <c r="V35" i="4"/>
  <c r="U35" i="4"/>
  <c r="V34" i="4"/>
  <c r="U34" i="4"/>
  <c r="V33" i="4"/>
  <c r="U33" i="4"/>
  <c r="V32" i="4"/>
  <c r="U32" i="4"/>
  <c r="V31" i="4"/>
  <c r="U31" i="4"/>
  <c r="V30" i="4"/>
  <c r="U30" i="4"/>
  <c r="V29" i="4"/>
  <c r="U29" i="4"/>
  <c r="V28" i="4"/>
  <c r="U28" i="4"/>
  <c r="V27" i="4"/>
  <c r="U27" i="4"/>
  <c r="V26" i="4"/>
  <c r="U26" i="4"/>
  <c r="V25" i="4"/>
  <c r="U25" i="4"/>
  <c r="V24" i="4"/>
  <c r="U24" i="4"/>
  <c r="V23" i="4"/>
  <c r="U23" i="4"/>
  <c r="V22" i="4"/>
  <c r="U22" i="4"/>
  <c r="V21" i="4"/>
  <c r="U21" i="4"/>
  <c r="V20" i="4"/>
  <c r="U20" i="4"/>
  <c r="V19" i="4"/>
  <c r="U19" i="4"/>
  <c r="V18" i="4"/>
  <c r="U18" i="4"/>
  <c r="V17" i="4"/>
  <c r="U17" i="4"/>
  <c r="V16" i="4"/>
  <c r="U16" i="4"/>
  <c r="V15" i="4"/>
  <c r="U15" i="4"/>
  <c r="V14" i="4"/>
  <c r="U14" i="4"/>
  <c r="V13" i="4"/>
  <c r="U13" i="4"/>
  <c r="V12" i="4"/>
  <c r="U12" i="4"/>
  <c r="V11" i="4"/>
  <c r="U11" i="4"/>
  <c r="V10" i="4"/>
  <c r="U10" i="4"/>
  <c r="V9" i="4"/>
  <c r="U9" i="4"/>
  <c r="V8" i="4"/>
  <c r="U8" i="4"/>
  <c r="V7" i="4"/>
  <c r="U7" i="4"/>
  <c r="V6" i="4"/>
  <c r="U6" i="4"/>
  <c r="V5" i="4"/>
  <c r="U5" i="4"/>
  <c r="V4" i="4"/>
  <c r="U4" i="4"/>
  <c r="V3" i="4"/>
  <c r="U3" i="4"/>
  <c r="V2" i="4"/>
  <c r="U2" i="4"/>
  <c r="B48" i="3" s="1"/>
  <c r="O55" i="3"/>
  <c r="N55" i="3"/>
  <c r="M55" i="3"/>
  <c r="L55" i="3"/>
  <c r="K55" i="3"/>
  <c r="J55" i="3"/>
  <c r="W51" i="2"/>
  <c r="V51" i="2"/>
  <c r="W50" i="2"/>
  <c r="V50" i="2"/>
  <c r="W49" i="2"/>
  <c r="V49" i="2"/>
  <c r="W48" i="2"/>
  <c r="V48" i="2"/>
  <c r="W47" i="2"/>
  <c r="V47" i="2"/>
  <c r="W46" i="2"/>
  <c r="V46" i="2"/>
  <c r="W45" i="2"/>
  <c r="V45" i="2"/>
  <c r="W44" i="2"/>
  <c r="V44" i="2"/>
  <c r="W43" i="2"/>
  <c r="V43" i="2"/>
  <c r="W42" i="2"/>
  <c r="V42" i="2"/>
  <c r="W41" i="2"/>
  <c r="V41" i="2"/>
  <c r="W40" i="2"/>
  <c r="V40" i="2"/>
  <c r="W39" i="2"/>
  <c r="V39" i="2"/>
  <c r="W38" i="2"/>
  <c r="V38" i="2"/>
  <c r="W37" i="2"/>
  <c r="V37" i="2"/>
  <c r="W36" i="2"/>
  <c r="V36" i="2"/>
  <c r="W35" i="2"/>
  <c r="V35" i="2"/>
  <c r="W34" i="2"/>
  <c r="V34" i="2"/>
  <c r="W33" i="2"/>
  <c r="V33" i="2"/>
  <c r="W32" i="2"/>
  <c r="V32" i="2"/>
  <c r="W31" i="2"/>
  <c r="V31" i="2"/>
  <c r="W30" i="2"/>
  <c r="V30" i="2"/>
  <c r="W29" i="2"/>
  <c r="V29" i="2"/>
  <c r="W28" i="2"/>
  <c r="V28" i="2"/>
  <c r="W27" i="2"/>
  <c r="V27" i="2"/>
  <c r="W26" i="2"/>
  <c r="V26" i="2"/>
  <c r="W25" i="2"/>
  <c r="V25" i="2"/>
  <c r="W24" i="2"/>
  <c r="V24" i="2"/>
  <c r="W23" i="2"/>
  <c r="V23" i="2"/>
  <c r="W22" i="2"/>
  <c r="V22" i="2"/>
  <c r="W21" i="2"/>
  <c r="V21" i="2"/>
  <c r="W20" i="2"/>
  <c r="V20" i="2"/>
  <c r="W19" i="2"/>
  <c r="V19" i="2"/>
  <c r="W18" i="2"/>
  <c r="V18" i="2"/>
  <c r="W17" i="2"/>
  <c r="V17" i="2"/>
  <c r="W16" i="2"/>
  <c r="V16" i="2"/>
  <c r="W15" i="2"/>
  <c r="V15" i="2"/>
  <c r="W14" i="2"/>
  <c r="V14" i="2"/>
  <c r="W13" i="2"/>
  <c r="V13" i="2"/>
  <c r="W12" i="2"/>
  <c r="V12" i="2"/>
  <c r="W11" i="2"/>
  <c r="V11" i="2"/>
  <c r="W10" i="2"/>
  <c r="V10" i="2"/>
  <c r="W9" i="2"/>
  <c r="V9" i="2"/>
  <c r="W8" i="2"/>
  <c r="V8" i="2"/>
  <c r="W7" i="2"/>
  <c r="V7" i="2"/>
  <c r="W6" i="2"/>
  <c r="V6" i="2"/>
  <c r="W5" i="2"/>
  <c r="V5" i="2"/>
  <c r="W4" i="2"/>
  <c r="V4" i="2"/>
  <c r="W3" i="2"/>
  <c r="V3" i="2"/>
  <c r="W2" i="2"/>
  <c r="V2" i="2"/>
  <c r="AL60" i="1"/>
  <c r="U57" i="1"/>
  <c r="O55" i="1"/>
  <c r="N55" i="1"/>
  <c r="M55" i="1"/>
  <c r="L55" i="1"/>
  <c r="K55" i="1"/>
  <c r="J55" i="1"/>
  <c r="T55" i="1"/>
  <c r="S55" i="1"/>
  <c r="R55" i="1"/>
  <c r="Q55" i="1"/>
  <c r="B47" i="3" l="1"/>
  <c r="B31" i="3"/>
  <c r="B23" i="3"/>
  <c r="B7" i="3"/>
  <c r="B39" i="3"/>
  <c r="B15" i="3"/>
  <c r="T55" i="3"/>
  <c r="B6" i="3"/>
  <c r="B14" i="3"/>
  <c r="B22" i="3"/>
  <c r="B30" i="3"/>
  <c r="B38" i="3"/>
  <c r="B46" i="3"/>
  <c r="B54" i="3"/>
  <c r="B12" i="5"/>
  <c r="B20" i="5"/>
  <c r="B28" i="5"/>
  <c r="B36" i="5"/>
  <c r="B44" i="5"/>
  <c r="B52" i="5"/>
  <c r="B11" i="5"/>
  <c r="B13" i="5"/>
  <c r="B21" i="5"/>
  <c r="B29" i="5"/>
  <c r="B37" i="5"/>
  <c r="B45" i="5"/>
  <c r="B53" i="5"/>
  <c r="B35" i="5"/>
  <c r="B6" i="5"/>
  <c r="B14" i="5"/>
  <c r="B22" i="5"/>
  <c r="B30" i="5"/>
  <c r="B38" i="5"/>
  <c r="B46" i="5"/>
  <c r="B54" i="5"/>
  <c r="B27" i="5"/>
  <c r="B7" i="5"/>
  <c r="B15" i="5"/>
  <c r="B23" i="5"/>
  <c r="B31" i="5"/>
  <c r="B39" i="5"/>
  <c r="B47" i="5"/>
  <c r="B5" i="5"/>
  <c r="B51" i="5"/>
  <c r="B8" i="5"/>
  <c r="B16" i="5"/>
  <c r="B24" i="5"/>
  <c r="B32" i="5"/>
  <c r="B40" i="5"/>
  <c r="B48" i="5"/>
  <c r="B43" i="5"/>
  <c r="B9" i="5"/>
  <c r="B17" i="5"/>
  <c r="B25" i="5"/>
  <c r="B33" i="5"/>
  <c r="B41" i="5"/>
  <c r="B49" i="5"/>
  <c r="B10" i="5"/>
  <c r="B18" i="5"/>
  <c r="B26" i="5"/>
  <c r="B34" i="5"/>
  <c r="B42" i="5"/>
  <c r="B50" i="5"/>
  <c r="B19" i="5"/>
  <c r="U16" i="7"/>
  <c r="U17" i="7"/>
  <c r="U24" i="7"/>
  <c r="U25" i="7"/>
  <c r="U32" i="7"/>
  <c r="U33" i="7"/>
  <c r="U40" i="7"/>
  <c r="U41" i="7"/>
  <c r="U48" i="7"/>
  <c r="U49" i="7"/>
  <c r="U37" i="9"/>
  <c r="U40" i="17"/>
  <c r="R54" i="10"/>
  <c r="B13" i="3"/>
  <c r="B21" i="3"/>
  <c r="B29" i="3"/>
  <c r="B37" i="3"/>
  <c r="B45" i="3"/>
  <c r="B53" i="3"/>
  <c r="U42" i="9"/>
  <c r="U50" i="9"/>
  <c r="S54" i="10"/>
  <c r="B5" i="3"/>
  <c r="B12" i="3"/>
  <c r="B20" i="3"/>
  <c r="B28" i="3"/>
  <c r="B36" i="3"/>
  <c r="B44" i="3"/>
  <c r="B52" i="3"/>
  <c r="U5" i="7"/>
  <c r="U18" i="7"/>
  <c r="U26" i="7"/>
  <c r="U34" i="7"/>
  <c r="U42" i="7"/>
  <c r="U50" i="7"/>
  <c r="U39" i="9"/>
  <c r="U47" i="9"/>
  <c r="U48" i="9"/>
  <c r="U34" i="17"/>
  <c r="T54" i="10"/>
  <c r="U36" i="10"/>
  <c r="B11" i="3"/>
  <c r="B19" i="3"/>
  <c r="B27" i="3"/>
  <c r="B35" i="3"/>
  <c r="B43" i="3"/>
  <c r="B51" i="3"/>
  <c r="U5" i="5"/>
  <c r="U56" i="5" s="1"/>
  <c r="U58" i="5" s="1"/>
  <c r="U15" i="7"/>
  <c r="U23" i="7"/>
  <c r="U31" i="7"/>
  <c r="U39" i="7"/>
  <c r="U47" i="7"/>
  <c r="U31" i="17"/>
  <c r="U41" i="10"/>
  <c r="B10" i="3"/>
  <c r="B18" i="3"/>
  <c r="B26" i="3"/>
  <c r="B34" i="3"/>
  <c r="B42" i="3"/>
  <c r="B50" i="3"/>
  <c r="Q55" i="5"/>
  <c r="U12" i="7"/>
  <c r="U13" i="7"/>
  <c r="U20" i="7"/>
  <c r="U21" i="7"/>
  <c r="U28" i="7"/>
  <c r="U29" i="7"/>
  <c r="U36" i="7"/>
  <c r="U37" i="7"/>
  <c r="U44" i="7"/>
  <c r="U45" i="7"/>
  <c r="U52" i="7"/>
  <c r="U53" i="7"/>
  <c r="U6" i="9"/>
  <c r="U14" i="9"/>
  <c r="U41" i="9"/>
  <c r="U49" i="9"/>
  <c r="U52" i="17"/>
  <c r="U38" i="10"/>
  <c r="R55" i="3"/>
  <c r="B9" i="3"/>
  <c r="B17" i="3"/>
  <c r="B25" i="3"/>
  <c r="B33" i="3"/>
  <c r="B41" i="3"/>
  <c r="B49" i="3"/>
  <c r="B11" i="7"/>
  <c r="B19" i="7"/>
  <c r="B27" i="7"/>
  <c r="B35" i="7"/>
  <c r="B43" i="7"/>
  <c r="B51" i="7"/>
  <c r="B42" i="7"/>
  <c r="B12" i="7"/>
  <c r="B20" i="7"/>
  <c r="B28" i="7"/>
  <c r="B36" i="7"/>
  <c r="B44" i="7"/>
  <c r="B52" i="7"/>
  <c r="B34" i="7"/>
  <c r="B5" i="7"/>
  <c r="B13" i="7"/>
  <c r="B21" i="7"/>
  <c r="B29" i="7"/>
  <c r="B37" i="7"/>
  <c r="B45" i="7"/>
  <c r="B53" i="7"/>
  <c r="B30" i="7"/>
  <c r="B4" i="7"/>
  <c r="B50" i="7"/>
  <c r="B6" i="7"/>
  <c r="B14" i="7"/>
  <c r="B22" i="7"/>
  <c r="B38" i="7"/>
  <c r="B46" i="7"/>
  <c r="B7" i="7"/>
  <c r="B15" i="7"/>
  <c r="B23" i="7"/>
  <c r="B31" i="7"/>
  <c r="B39" i="7"/>
  <c r="B47" i="7"/>
  <c r="B10" i="7"/>
  <c r="B8" i="7"/>
  <c r="B16" i="7"/>
  <c r="B24" i="7"/>
  <c r="B32" i="7"/>
  <c r="B40" i="7"/>
  <c r="B48" i="7"/>
  <c r="B26" i="7"/>
  <c r="B9" i="7"/>
  <c r="B17" i="7"/>
  <c r="B25" i="7"/>
  <c r="B33" i="7"/>
  <c r="B41" i="7"/>
  <c r="B49" i="7"/>
  <c r="B18" i="7"/>
  <c r="B10" i="1"/>
  <c r="B18" i="1"/>
  <c r="B26" i="1"/>
  <c r="B34" i="1"/>
  <c r="B42" i="1"/>
  <c r="B50" i="1"/>
  <c r="B43" i="1"/>
  <c r="B51" i="1"/>
  <c r="B49" i="1"/>
  <c r="B11" i="1"/>
  <c r="B19" i="1"/>
  <c r="B27" i="1"/>
  <c r="B35" i="1"/>
  <c r="B25" i="1"/>
  <c r="B12" i="1"/>
  <c r="B20" i="1"/>
  <c r="B28" i="1"/>
  <c r="B36" i="1"/>
  <c r="B44" i="1"/>
  <c r="B52" i="1"/>
  <c r="B21" i="1"/>
  <c r="B29" i="1"/>
  <c r="B45" i="1"/>
  <c r="B23" i="1"/>
  <c r="B47" i="1"/>
  <c r="B13" i="1"/>
  <c r="B37" i="1"/>
  <c r="B53" i="1"/>
  <c r="B39" i="1"/>
  <c r="B17" i="1"/>
  <c r="B6" i="1"/>
  <c r="B14" i="1"/>
  <c r="B22" i="1"/>
  <c r="B30" i="1"/>
  <c r="B38" i="1"/>
  <c r="B46" i="1"/>
  <c r="B54" i="1"/>
  <c r="B15" i="1"/>
  <c r="B5" i="1"/>
  <c r="B9" i="1"/>
  <c r="B7" i="1"/>
  <c r="B31" i="1"/>
  <c r="B41" i="1"/>
  <c r="B8" i="1"/>
  <c r="B16" i="1"/>
  <c r="B24" i="1"/>
  <c r="B32" i="1"/>
  <c r="B40" i="1"/>
  <c r="B48" i="1"/>
  <c r="B33" i="1"/>
  <c r="S55" i="3"/>
  <c r="B8" i="3"/>
  <c r="B16" i="3"/>
  <c r="B24" i="3"/>
  <c r="B32" i="3"/>
  <c r="B40" i="3"/>
  <c r="U6" i="7"/>
  <c r="U14" i="7"/>
  <c r="U22" i="7"/>
  <c r="U30" i="7"/>
  <c r="U38" i="7"/>
  <c r="U46" i="7"/>
  <c r="U8" i="9"/>
  <c r="U11" i="9"/>
  <c r="U51" i="9"/>
  <c r="U48" i="10"/>
  <c r="P55" i="1"/>
  <c r="U5" i="1"/>
  <c r="U56" i="1" s="1"/>
  <c r="U58" i="1" s="1"/>
  <c r="Q55" i="3"/>
  <c r="U26" i="10"/>
  <c r="U27" i="10"/>
  <c r="U32" i="10"/>
  <c r="U37" i="10"/>
  <c r="U28" i="10"/>
  <c r="U52" i="10"/>
  <c r="P55" i="5"/>
  <c r="U47" i="10"/>
  <c r="U25" i="10"/>
  <c r="U51" i="10"/>
  <c r="U45" i="10"/>
  <c r="J54" i="10"/>
  <c r="U34" i="10"/>
  <c r="K54" i="10"/>
  <c r="U49" i="10"/>
  <c r="U53" i="10"/>
  <c r="U31" i="10"/>
  <c r="U42" i="10"/>
  <c r="U43" i="10"/>
  <c r="U56" i="10"/>
  <c r="U29" i="10"/>
  <c r="U40" i="10"/>
  <c r="U33" i="10"/>
  <c r="U44" i="10"/>
  <c r="U30" i="10"/>
  <c r="U35" i="10"/>
  <c r="U46" i="10"/>
  <c r="U24" i="10"/>
  <c r="U39" i="10"/>
  <c r="U50" i="10"/>
  <c r="P5" i="10"/>
  <c r="Q5" i="10"/>
  <c r="Q54" i="10" s="1"/>
  <c r="AL54" i="3"/>
  <c r="L54" i="10"/>
  <c r="M54" i="10"/>
  <c r="N54" i="10"/>
  <c r="P4" i="10"/>
  <c r="U6" i="17"/>
  <c r="U41" i="17"/>
  <c r="U45" i="17"/>
  <c r="U49" i="17"/>
  <c r="U29" i="17"/>
  <c r="M54" i="17"/>
  <c r="U43" i="17"/>
  <c r="U46" i="17"/>
  <c r="U28" i="17"/>
  <c r="U44" i="17"/>
  <c r="U47" i="17"/>
  <c r="U37" i="17"/>
  <c r="P54" i="17"/>
  <c r="Q54" i="17"/>
  <c r="R54" i="17"/>
  <c r="U50" i="17"/>
  <c r="U48" i="17"/>
  <c r="U51" i="17"/>
  <c r="J54" i="17"/>
  <c r="K54" i="17"/>
  <c r="L54" i="17"/>
  <c r="U56" i="17"/>
  <c r="U42" i="17"/>
  <c r="U53" i="17"/>
  <c r="N54" i="17"/>
  <c r="AL40" i="16" s="1"/>
  <c r="S54" i="17"/>
  <c r="U5" i="17"/>
  <c r="U30" i="17"/>
  <c r="U36" i="17"/>
  <c r="U27" i="17"/>
  <c r="U33" i="17"/>
  <c r="U39" i="17"/>
  <c r="U7" i="17"/>
  <c r="U32" i="17"/>
  <c r="U38" i="17"/>
  <c r="T4" i="17"/>
  <c r="T54" i="17" s="1"/>
  <c r="U10" i="9"/>
  <c r="U45" i="9"/>
  <c r="U53" i="9"/>
  <c r="U7" i="9"/>
  <c r="U15" i="9"/>
  <c r="P54" i="9"/>
  <c r="U46" i="9"/>
  <c r="Q54" i="9"/>
  <c r="U35" i="9"/>
  <c r="R54" i="9"/>
  <c r="S54" i="9"/>
  <c r="U43" i="9"/>
  <c r="U13" i="9"/>
  <c r="U38" i="9"/>
  <c r="T54" i="9"/>
  <c r="U9" i="9"/>
  <c r="U40" i="9"/>
  <c r="U44" i="9"/>
  <c r="U36" i="9"/>
  <c r="U12" i="9"/>
  <c r="U52" i="9"/>
  <c r="U4" i="9"/>
  <c r="P54" i="7"/>
  <c r="Q54" i="7"/>
  <c r="T54" i="7"/>
  <c r="U4" i="7"/>
  <c r="R54" i="7"/>
  <c r="S54" i="7"/>
  <c r="U10" i="7"/>
  <c r="U8" i="7"/>
  <c r="U56" i="3" l="1"/>
  <c r="U58" i="3" s="1"/>
  <c r="I40" i="16"/>
  <c r="W40" i="16"/>
  <c r="AL39" i="16"/>
  <c r="AL47" i="16"/>
  <c r="U4" i="10"/>
  <c r="P54" i="10"/>
  <c r="AL41" i="16"/>
  <c r="AL42" i="16"/>
  <c r="AL43" i="16"/>
  <c r="AL46" i="16"/>
  <c r="AL49" i="16"/>
  <c r="AL48" i="16"/>
  <c r="F40" i="16"/>
  <c r="U55" i="1"/>
  <c r="U5" i="10"/>
  <c r="U55" i="10" s="1"/>
  <c r="U57" i="10" s="1"/>
  <c r="O40" i="16"/>
  <c r="AH40" i="16"/>
  <c r="AE40" i="16"/>
  <c r="U4" i="17"/>
  <c r="U55" i="17" s="1"/>
  <c r="U57" i="17" s="1"/>
  <c r="K40" i="16"/>
  <c r="B40" i="16"/>
  <c r="AJ40" i="16"/>
  <c r="Q40" i="16"/>
  <c r="T40" i="16"/>
  <c r="U55" i="9"/>
  <c r="U57" i="9" s="1"/>
  <c r="U54" i="7"/>
  <c r="U55" i="7"/>
  <c r="U57" i="7" s="1"/>
  <c r="I43" i="16" l="1"/>
  <c r="W43" i="16"/>
  <c r="W42" i="16"/>
  <c r="I42" i="16"/>
  <c r="AJ41" i="16"/>
  <c r="I41" i="16"/>
  <c r="W41" i="16"/>
  <c r="F48" i="16"/>
  <c r="I48" i="16"/>
  <c r="W48" i="16"/>
  <c r="F46" i="16"/>
  <c r="W46" i="16"/>
  <c r="I46" i="16"/>
  <c r="AH49" i="16"/>
  <c r="W49" i="16"/>
  <c r="I49" i="16"/>
  <c r="AJ47" i="16"/>
  <c r="W47" i="16"/>
  <c r="I47" i="16"/>
  <c r="B39" i="16"/>
  <c r="W39" i="16"/>
  <c r="I39" i="16"/>
  <c r="AE41" i="16"/>
  <c r="T41" i="16"/>
  <c r="F39" i="16"/>
  <c r="Z39" i="16"/>
  <c r="AH39" i="16"/>
  <c r="AE39" i="16"/>
  <c r="B47" i="16"/>
  <c r="AJ39" i="16"/>
  <c r="K47" i="16"/>
  <c r="AH47" i="16"/>
  <c r="T39" i="16"/>
  <c r="Q39" i="16"/>
  <c r="B41" i="16"/>
  <c r="O39" i="16"/>
  <c r="K39" i="16"/>
  <c r="F42" i="16"/>
  <c r="Q42" i="16"/>
  <c r="AH41" i="16"/>
  <c r="Q41" i="16"/>
  <c r="F41" i="16"/>
  <c r="O41" i="16"/>
  <c r="K41" i="16"/>
  <c r="K42" i="16"/>
  <c r="Q43" i="16"/>
  <c r="AE43" i="16"/>
  <c r="AJ43" i="16"/>
  <c r="K43" i="16"/>
  <c r="F43" i="16"/>
  <c r="AH43" i="16"/>
  <c r="B43" i="16"/>
  <c r="T43" i="16"/>
  <c r="O43" i="16"/>
  <c r="AE42" i="16"/>
  <c r="T42" i="16"/>
  <c r="AJ42" i="16"/>
  <c r="O42" i="16"/>
  <c r="AH42" i="16"/>
  <c r="B42" i="16"/>
  <c r="AM29" i="16"/>
  <c r="AM32" i="16" s="1"/>
  <c r="AE47" i="16"/>
  <c r="O47" i="16"/>
  <c r="T47" i="16"/>
  <c r="F49" i="16"/>
  <c r="Q47" i="16"/>
  <c r="F47" i="16"/>
  <c r="O48" i="16"/>
  <c r="Q48" i="16"/>
  <c r="K48" i="16"/>
  <c r="T48" i="16"/>
  <c r="K49" i="16"/>
  <c r="AE48" i="16"/>
  <c r="AH48" i="16"/>
  <c r="B48" i="16"/>
  <c r="AJ48" i="16"/>
  <c r="O49" i="16"/>
  <c r="Q49" i="16"/>
  <c r="T49" i="16"/>
  <c r="AE49" i="16"/>
  <c r="AJ49" i="16"/>
  <c r="AH46" i="16"/>
  <c r="O46" i="16"/>
  <c r="Q46" i="16"/>
  <c r="K46" i="16"/>
  <c r="T46" i="16"/>
  <c r="AE46" i="16"/>
  <c r="AJ46" i="16"/>
  <c r="B46" i="16"/>
  <c r="B49" i="16"/>
  <c r="P55" i="3" l="1"/>
  <c r="AL45" i="16" s="1"/>
  <c r="AE45" i="16" s="1"/>
  <c r="AL58" i="16" l="1"/>
  <c r="T45" i="16"/>
  <c r="Q45" i="16"/>
  <c r="AH45" i="16"/>
  <c r="O45" i="16"/>
  <c r="W45" i="16"/>
  <c r="K45" i="16"/>
  <c r="I45" i="16"/>
  <c r="B45" i="16"/>
  <c r="AJ45" i="16"/>
  <c r="F45" i="16"/>
</calcChain>
</file>

<file path=xl/comments1.xml><?xml version="1.0" encoding="utf-8"?>
<comments xmlns="http://schemas.openxmlformats.org/spreadsheetml/2006/main">
  <authors>
    <author>Brian, Abram S (DSHS/DVR)</author>
  </authors>
  <commentList>
    <comment ref="G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H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I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List>
</comments>
</file>

<file path=xl/comments2.xml><?xml version="1.0" encoding="utf-8"?>
<comments xmlns="http://schemas.openxmlformats.org/spreadsheetml/2006/main">
  <authors>
    <author>Brian, Abram S (DSHS/DVR)</author>
  </authors>
  <commentList>
    <comment ref="G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H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I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List>
</comments>
</file>

<file path=xl/comments3.xml><?xml version="1.0" encoding="utf-8"?>
<comments xmlns="http://schemas.openxmlformats.org/spreadsheetml/2006/main">
  <authors>
    <author>Brian, Abram S (DSHS/DVR)</author>
  </authors>
  <commentList>
    <comment ref="G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H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I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List>
</comments>
</file>

<file path=xl/comments4.xml><?xml version="1.0" encoding="utf-8"?>
<comments xmlns="http://schemas.openxmlformats.org/spreadsheetml/2006/main">
  <authors>
    <author>Brian, Abram S (DSHS/DVR)</author>
  </authors>
  <commentList>
    <comment ref="G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H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I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List>
</comments>
</file>

<file path=xl/comments5.xml><?xml version="1.0" encoding="utf-8"?>
<comments xmlns="http://schemas.openxmlformats.org/spreadsheetml/2006/main">
  <authors>
    <author>Brian, Abram S (DSHS/DVR)</author>
  </authors>
  <commentList>
    <comment ref="G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H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I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List>
</comments>
</file>

<file path=xl/comments6.xml><?xml version="1.0" encoding="utf-8"?>
<comments xmlns="http://schemas.openxmlformats.org/spreadsheetml/2006/main">
  <authors>
    <author>Brian, Abram S (DSHS/DVR)</author>
  </authors>
  <commentList>
    <comment ref="G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H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I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List>
</comments>
</file>

<file path=xl/comments7.xml><?xml version="1.0" encoding="utf-8"?>
<comments xmlns="http://schemas.openxmlformats.org/spreadsheetml/2006/main">
  <authors>
    <author>Brian, Abram S (DSHS/DVR)</author>
  </authors>
  <commentList>
    <comment ref="G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H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 ref="I1" authorId="0">
      <text>
        <r>
          <rPr>
            <b/>
            <sz val="9"/>
            <color indexed="81"/>
            <rFont val="Tahoma"/>
            <family val="2"/>
          </rPr>
          <t>Brian, Abram S (DSHS/DVR):</t>
        </r>
        <r>
          <rPr>
            <sz val="9"/>
            <color indexed="81"/>
            <rFont val="Tahoma"/>
            <family val="2"/>
          </rPr>
          <t xml:space="preserve">
Please enter "1" for the type of plan and "0" if none.  
In lieu of an IEP or 504 please enter "1" in the "No IEP, No 504" for a student with a documented disability.
</t>
        </r>
      </text>
    </comment>
  </commentList>
</comments>
</file>

<file path=xl/sharedStrings.xml><?xml version="1.0" encoding="utf-8"?>
<sst xmlns="http://schemas.openxmlformats.org/spreadsheetml/2006/main" count="495" uniqueCount="156">
  <si>
    <t>Student ID</t>
  </si>
  <si>
    <t>Comments</t>
  </si>
  <si>
    <t>Date</t>
  </si>
  <si>
    <t>Post-Secondary
Education</t>
  </si>
  <si>
    <t>Workplace 
Readiness</t>
  </si>
  <si>
    <t>Self-Advocacy
Counseling</t>
  </si>
  <si>
    <t>Work-Based
Learning</t>
  </si>
  <si>
    <t>Job 
Exploration</t>
  </si>
  <si>
    <t>Service</t>
  </si>
  <si>
    <t>Cost</t>
  </si>
  <si>
    <t xml:space="preserve">Student ID </t>
  </si>
  <si>
    <t>School</t>
  </si>
  <si>
    <t>District</t>
  </si>
  <si>
    <t>Indirects</t>
  </si>
  <si>
    <t>All</t>
  </si>
  <si>
    <t>Work-Based
Learning: Internship</t>
  </si>
  <si>
    <t>Indirect Total:</t>
  </si>
  <si>
    <t xml:space="preserve">Services Total: </t>
  </si>
  <si>
    <t>Grand Total:</t>
  </si>
  <si>
    <t>AGENCY USE ONLY</t>
  </si>
  <si>
    <t>AGENCY NO.</t>
  </si>
  <si>
    <t>LOCATION CODE</t>
  </si>
  <si>
    <t>P.R. OR AUTH NO.</t>
  </si>
  <si>
    <t>3000</t>
  </si>
  <si>
    <t>AGENCY NAME</t>
  </si>
  <si>
    <t>DSHS/DIVISION OF VOCATIONAL REHABILITATION</t>
  </si>
  <si>
    <t>PO BOX 45340</t>
  </si>
  <si>
    <t>OLYMPIA, WA 98504</t>
  </si>
  <si>
    <t>VENDOR OR CLAIMANT</t>
  </si>
  <si>
    <t>BY</t>
  </si>
  <si>
    <t>(SIGN IN INK)</t>
  </si>
  <si>
    <t>(TITLE)</t>
  </si>
  <si>
    <t>(DATE)</t>
  </si>
  <si>
    <r>
      <t xml:space="preserve">  FEDERAL I.D. NO. OR SOCIAL SECURITY NO.</t>
    </r>
    <r>
      <rPr>
        <b/>
        <sz val="4"/>
        <rFont val="Arial"/>
        <family val="2"/>
      </rPr>
      <t xml:space="preserve"> </t>
    </r>
    <r>
      <rPr>
        <b/>
        <sz val="5"/>
        <rFont val="Arial"/>
        <family val="2"/>
      </rPr>
      <t>(For Reporting Personal Services Contract Payments to I.R.S.)</t>
    </r>
  </si>
  <si>
    <t xml:space="preserve">  RECEIVED BY</t>
  </si>
  <si>
    <t xml:space="preserve">  DATE RECEIVED</t>
  </si>
  <si>
    <t>DATE</t>
  </si>
  <si>
    <t>DESCRIPTION</t>
  </si>
  <si>
    <t>QUANTITY</t>
  </si>
  <si>
    <t>UNIT</t>
  </si>
  <si>
    <t>UNIT PRICE</t>
  </si>
  <si>
    <t>AMOUNT</t>
  </si>
  <si>
    <t>FOR AGENCY USE</t>
  </si>
  <si>
    <t xml:space="preserve">ACTIVITIES PERFORMED UNDER </t>
  </si>
  <si>
    <t>CONTRACT</t>
  </si>
  <si>
    <t xml:space="preserve">  PRE-EMPLOYMENT WORK-BASED</t>
  </si>
  <si>
    <t xml:space="preserve">   LEARNING :  DETAIL ATTACHED</t>
  </si>
  <si>
    <t>Total</t>
  </si>
  <si>
    <t xml:space="preserve">  PEREPARED BY</t>
  </si>
  <si>
    <t xml:space="preserve">  TELEPHONE NUMBER</t>
  </si>
  <si>
    <t xml:space="preserve">  DATE</t>
  </si>
  <si>
    <t xml:space="preserve">  AGENCY APPROVAL</t>
  </si>
  <si>
    <t xml:space="preserve">  DOC. DATE</t>
  </si>
  <si>
    <t>PMT DUE DATE</t>
  </si>
  <si>
    <t xml:space="preserve">  CURRENT DOC. NO.</t>
  </si>
  <si>
    <t xml:space="preserve">  REF. DOC. NO.</t>
  </si>
  <si>
    <t>SWV NUMBER</t>
  </si>
  <si>
    <t xml:space="preserve">  VENDOR MESSAGE</t>
  </si>
  <si>
    <t xml:space="preserve">  UBI NUMBER</t>
  </si>
  <si>
    <t>REF DOC SUF</t>
  </si>
  <si>
    <t>TRANS CODE</t>
  </si>
  <si>
    <t>M O D</t>
  </si>
  <si>
    <t>FUND</t>
  </si>
  <si>
    <t>MASTER INDEX</t>
  </si>
  <si>
    <t>SUB OBJ</t>
  </si>
  <si>
    <t>SUB      SUB      OBJ</t>
  </si>
  <si>
    <t>ORG    INDEX</t>
  </si>
  <si>
    <t>WORK CLASS</t>
  </si>
  <si>
    <t>COUNTY</t>
  </si>
  <si>
    <t>CITY/TOWN</t>
  </si>
  <si>
    <t>PROJ</t>
  </si>
  <si>
    <t>SUB PROJ</t>
  </si>
  <si>
    <t>PROJ PHAS</t>
  </si>
  <si>
    <t>INVOICE NUMBER</t>
  </si>
  <si>
    <t>APPN INDEX</t>
  </si>
  <si>
    <t>PROGRAM INDEX</t>
  </si>
  <si>
    <t>ALLOC</t>
  </si>
  <si>
    <t>BUDGET UNIT</t>
  </si>
  <si>
    <t>MOS</t>
  </si>
  <si>
    <t xml:space="preserve">  WARRANT TOTAL</t>
  </si>
  <si>
    <t xml:space="preserve">  WARRANT NUMBER</t>
  </si>
  <si>
    <t xml:space="preserve">  ACCOUNTING APPROVAL FOR PAYMENT</t>
  </si>
  <si>
    <t>-A191A-11-</t>
  </si>
  <si>
    <t>TEST MUST = ZERO</t>
  </si>
  <si>
    <t xml:space="preserve">Subtotal: </t>
  </si>
  <si>
    <t>IEP</t>
  </si>
  <si>
    <t>504 Plan</t>
  </si>
  <si>
    <t>Grade</t>
  </si>
  <si>
    <t>Age</t>
  </si>
  <si>
    <t>Date of Birth</t>
  </si>
  <si>
    <t>Race</t>
  </si>
  <si>
    <t>Ethnicity</t>
  </si>
  <si>
    <t>Start Date</t>
  </si>
  <si>
    <t>Last Name</t>
  </si>
  <si>
    <t>First Name</t>
  </si>
  <si>
    <t>Middle Initial</t>
  </si>
  <si>
    <r>
      <t xml:space="preserve">Job 
Exploration
(Enter </t>
    </r>
    <r>
      <rPr>
        <sz val="10"/>
        <color theme="0"/>
        <rFont val="Arial"/>
        <family val="2"/>
      </rPr>
      <t>$) per month per student</t>
    </r>
  </si>
  <si>
    <r>
      <t xml:space="preserve">Post-Secondary
Education
</t>
    </r>
    <r>
      <rPr>
        <sz val="10"/>
        <color theme="0"/>
        <rFont val="Arial"/>
        <family val="2"/>
      </rPr>
      <t>(Enter $) per month per student</t>
    </r>
  </si>
  <si>
    <r>
      <t xml:space="preserve">Workplace 
Readiness
</t>
    </r>
    <r>
      <rPr>
        <sz val="10"/>
        <color theme="0"/>
        <rFont val="Arial"/>
        <family val="2"/>
      </rPr>
      <t>(Enter $) per month per student</t>
    </r>
  </si>
  <si>
    <r>
      <t>Self-Advocacy
Counseling
(Enter $)</t>
    </r>
    <r>
      <rPr>
        <sz val="10"/>
        <color theme="0"/>
        <rFont val="Arial"/>
        <family val="2"/>
      </rPr>
      <t xml:space="preserve"> per month per student</t>
    </r>
  </si>
  <si>
    <r>
      <t>Work-Based
Learning
(Enter $)</t>
    </r>
    <r>
      <rPr>
        <sz val="10"/>
        <color theme="0"/>
        <rFont val="Arial"/>
        <family val="2"/>
      </rPr>
      <t xml:space="preserve"> per month per student</t>
    </r>
  </si>
  <si>
    <t>No IEP
No 504</t>
  </si>
  <si>
    <t>(School #4)</t>
  </si>
  <si>
    <t>(School #5)</t>
  </si>
  <si>
    <t>(School #6)</t>
  </si>
  <si>
    <t>(School #7)</t>
  </si>
  <si>
    <r>
      <t xml:space="preserve">Job 
Exploration
</t>
    </r>
    <r>
      <rPr>
        <sz val="10"/>
        <color theme="0"/>
        <rFont val="Arial"/>
        <family val="2"/>
      </rPr>
      <t>(Enter $) per month per student</t>
    </r>
  </si>
  <si>
    <r>
      <t xml:space="preserve">Self-Advocacy
Counseling
</t>
    </r>
    <r>
      <rPr>
        <sz val="10"/>
        <color theme="0"/>
        <rFont val="Arial"/>
        <family val="2"/>
      </rPr>
      <t>(Enter $) per month per student</t>
    </r>
  </si>
  <si>
    <r>
      <t xml:space="preserve">Work-Based
Learning
</t>
    </r>
    <r>
      <rPr>
        <sz val="10"/>
        <color theme="0"/>
        <rFont val="Arial"/>
        <family val="2"/>
      </rPr>
      <t>(Enter $) per month per student</t>
    </r>
  </si>
  <si>
    <r>
      <t xml:space="preserve">Job 
Exploration
</t>
    </r>
    <r>
      <rPr>
        <sz val="10"/>
        <color theme="0"/>
        <rFont val="Arial"/>
        <family val="2"/>
      </rPr>
      <t>(Enter $)per month per student</t>
    </r>
  </si>
  <si>
    <t>American Indian or Alaska Native</t>
  </si>
  <si>
    <t>Asian</t>
  </si>
  <si>
    <t>Black or African American</t>
  </si>
  <si>
    <t>Native Hawaiian or Other Pacific Islander</t>
  </si>
  <si>
    <t>White</t>
  </si>
  <si>
    <t>is Hispanic or Latino</t>
  </si>
  <si>
    <t>is not Hispanic or Latino</t>
  </si>
  <si>
    <t>Student Name (Last, First)</t>
  </si>
  <si>
    <r>
      <t xml:space="preserve">Work-Based
Learning: Internship
</t>
    </r>
    <r>
      <rPr>
        <sz val="10"/>
        <color theme="0"/>
        <rFont val="Arial"/>
        <family val="2"/>
      </rPr>
      <t>(Enter $) wages earned by students</t>
    </r>
  </si>
  <si>
    <t>Start Date with Program</t>
  </si>
  <si>
    <t>COMMUNITY REHABILITAION PROGRAM (CRP)</t>
  </si>
  <si>
    <t>PRIVATE CRP</t>
  </si>
  <si>
    <t>PROVIDER INFORMATION:</t>
  </si>
  <si>
    <t>PUBLIC SERVICE PROVIDER</t>
  </si>
  <si>
    <t>OTHER PRIVATE SERVICE PROVIDER</t>
  </si>
  <si>
    <t>CONACT NAME:</t>
  </si>
  <si>
    <t>PHONE:</t>
  </si>
  <si>
    <t>E Mail Address</t>
  </si>
  <si>
    <t>PRIVATE COMMUNITY REHABILITATION PROGRAM</t>
  </si>
  <si>
    <t>SWV Number:</t>
  </si>
  <si>
    <t>PRIVATE SERVICE PROVIDER</t>
  </si>
  <si>
    <t>Contract Number</t>
  </si>
  <si>
    <t>UNIQUE ID</t>
  </si>
  <si>
    <t>PROVIDER NAME:</t>
  </si>
  <si>
    <t>ADDRESS:</t>
  </si>
  <si>
    <t>CITY:</t>
  </si>
  <si>
    <t>STATE:</t>
  </si>
  <si>
    <t>ZIP:</t>
  </si>
  <si>
    <t>PROVIDER TYPE:</t>
  </si>
  <si>
    <t>DESCRIPTIONS:</t>
  </si>
  <si>
    <t xml:space="preserve">COMMUNITY REHABILITAION PROGRAMS (CRP): </t>
  </si>
  <si>
    <t>Public CRPs are program that are operated by a State, county, municipal or other local government.</t>
  </si>
  <si>
    <t>PRIVATE CRP:</t>
  </si>
  <si>
    <t>Private CRPs are programs tat are operated as not-for-profit organizations.</t>
  </si>
  <si>
    <t>PUBLIC SERVICES PROVIDER:</t>
  </si>
  <si>
    <t>Public service providers are organizations or agencies of State, county, municipal or other local governments.</t>
  </si>
  <si>
    <t>OTHER PRIVATE SERVICE PROVIDER:</t>
  </si>
  <si>
    <t>Private service providers included private not-for-profit organizations, such as VR providers (other that CRPs), proprietary businesses; such as private hospitals and mental health clinics, and contracted service delivery staff.</t>
  </si>
  <si>
    <t>MONTH ENDED 05/31/2017</t>
  </si>
  <si>
    <t>SWV0000113-001761-92225</t>
  </si>
  <si>
    <t>POST-SECONDARY EXPLORATION CLUBS/WORKSHOPS</t>
  </si>
  <si>
    <t>(WORKPLACE READINESS COURSES)</t>
  </si>
  <si>
    <t>48 HOURS OF CLASSROOM INSTRUCTION PLUS TRANSPORTATION $200</t>
  </si>
  <si>
    <t>WORK-BASED LEARNING I &amp; II</t>
  </si>
  <si>
    <t>HOURS</t>
  </si>
  <si>
    <t>Work-Based
Learning I &amp; II ($1.5 &amp; $1.8K)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</si>
</sst>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164" formatCode="mmmm\ yyyy"/>
    <numFmt numFmtId="165" formatCode="mm/dd/yy"/>
    <numFmt numFmtId="166" formatCode="&quot;$&quot;#,##0.00"/>
    <numFmt numFmtId="167" formatCode="&quot;$&quot;#,##0.00;[Red]&quot;$&quot;#,##0.00"/>
    <numFmt numFmtId="168" formatCode="[$-409]mmmm\ d\,\ yyyy;@"/>
    <numFmt numFmtId="169" formatCode="mm/dd/yy;@"/>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4"/>
      <color theme="0"/>
      <name val="Arial"/>
      <family val="2"/>
    </font>
    <font>
      <sz val="10"/>
      <color theme="0"/>
      <name val="Arial"/>
      <family val="2"/>
    </font>
    <font>
      <b/>
      <sz val="10"/>
      <color theme="0"/>
      <name val="Arial"/>
      <family val="2"/>
    </font>
    <font>
      <b/>
      <sz val="12"/>
      <color theme="0"/>
      <name val="Arial"/>
      <family val="2"/>
    </font>
    <font>
      <b/>
      <sz val="24"/>
      <color theme="0"/>
      <name val="Arial"/>
      <family val="2"/>
    </font>
    <font>
      <sz val="8"/>
      <name val="Arial"/>
      <family val="2"/>
    </font>
    <font>
      <b/>
      <sz val="8"/>
      <name val="Arial"/>
      <family val="2"/>
    </font>
    <font>
      <b/>
      <sz val="10"/>
      <name val="Arial"/>
      <family val="2"/>
    </font>
    <font>
      <b/>
      <sz val="6"/>
      <name val="Arial"/>
      <family val="2"/>
    </font>
    <font>
      <sz val="10"/>
      <color indexed="8"/>
      <name val="Arial"/>
      <family val="2"/>
    </font>
    <font>
      <sz val="10"/>
      <color indexed="10"/>
      <name val="Arial"/>
      <family val="2"/>
    </font>
    <font>
      <b/>
      <sz val="12"/>
      <name val="Arial"/>
      <family val="2"/>
    </font>
    <font>
      <b/>
      <sz val="14"/>
      <name val="Arial"/>
      <family val="2"/>
    </font>
    <font>
      <sz val="5"/>
      <name val="Arial"/>
      <family val="2"/>
    </font>
    <font>
      <b/>
      <sz val="5"/>
      <name val="Arial"/>
      <family val="2"/>
    </font>
    <font>
      <b/>
      <sz val="4"/>
      <name val="Arial"/>
      <family val="2"/>
    </font>
    <font>
      <b/>
      <sz val="7"/>
      <name val="Arial"/>
      <family val="2"/>
    </font>
    <font>
      <b/>
      <sz val="11"/>
      <name val="Arial"/>
      <family val="2"/>
    </font>
    <font>
      <b/>
      <sz val="3"/>
      <name val="Arial"/>
      <family val="2"/>
    </font>
    <font>
      <sz val="9"/>
      <name val="Arial"/>
      <family val="2"/>
    </font>
    <font>
      <sz val="11"/>
      <color rgb="FF000000"/>
      <name val="Calibri"/>
      <family val="2"/>
      <scheme val="minor"/>
    </font>
    <font>
      <sz val="9"/>
      <color indexed="81"/>
      <name val="Tahoma"/>
      <family val="2"/>
    </font>
    <font>
      <b/>
      <sz val="9"/>
      <color indexed="81"/>
      <name val="Tahoma"/>
      <family val="2"/>
    </font>
    <font>
      <sz val="12"/>
      <name val="Calibri"/>
      <family val="2"/>
    </font>
    <font>
      <sz val="11"/>
      <color rgb="FF0070C0"/>
      <name val="Calibri"/>
      <family val="2"/>
      <scheme val="minor"/>
    </font>
    <font>
      <u/>
      <sz val="11"/>
      <color theme="1"/>
      <name val="Calibri"/>
      <family val="2"/>
      <scheme val="minor"/>
    </font>
    <font>
      <sz val="10"/>
      <color rgb="FFFF0000"/>
      <name val="Arial"/>
      <family val="2"/>
    </font>
    <font>
      <b/>
      <sz val="10"/>
      <color theme="9" tint="-0.499984740745262"/>
      <name val="Arial"/>
      <family val="2"/>
    </font>
    <font>
      <b/>
      <sz val="10"/>
      <color theme="2" tint="-0.749992370372631"/>
      <name val="Arial"/>
      <family val="2"/>
    </font>
    <font>
      <b/>
      <sz val="10"/>
      <color theme="7" tint="-0.499984740745262"/>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1" tint="0.34998626667073579"/>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79998168889431442"/>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0">
    <xf numFmtId="0" fontId="0" fillId="0" borderId="0">
      <alignment vertical="top"/>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44" fontId="21" fillId="0" borderId="0" applyFont="0" applyFill="0" applyBorder="0" applyAlignment="0" applyProtection="0"/>
    <xf numFmtId="0" fontId="20" fillId="0" borderId="0"/>
    <xf numFmtId="0" fontId="2"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20" fillId="0" borderId="0" applyFont="0" applyFill="0" applyBorder="0" applyAlignment="0" applyProtection="0"/>
    <xf numFmtId="0" fontId="1" fillId="0" borderId="0"/>
  </cellStyleXfs>
  <cellXfs count="356">
    <xf numFmtId="0" fontId="0" fillId="0" borderId="0" xfId="0">
      <alignment vertical="top"/>
    </xf>
    <xf numFmtId="0" fontId="18" fillId="0" borderId="14" xfId="0" applyFont="1" applyBorder="1" applyAlignment="1">
      <alignment horizontal="center" vertical="center"/>
    </xf>
    <xf numFmtId="0" fontId="0" fillId="0" borderId="14" xfId="0" applyFill="1" applyBorder="1" applyAlignment="1"/>
    <xf numFmtId="49" fontId="0" fillId="0" borderId="14" xfId="0" applyNumberFormat="1" applyFill="1" applyBorder="1" applyAlignment="1">
      <alignment horizontal="center" vertical="center"/>
    </xf>
    <xf numFmtId="0" fontId="0" fillId="0" borderId="0" xfId="0" applyFill="1" applyAlignment="1"/>
    <xf numFmtId="0" fontId="0" fillId="0" borderId="0" xfId="0" applyFill="1" applyAlignment="1">
      <alignment horizontal="center" vertical="center"/>
    </xf>
    <xf numFmtId="0" fontId="0" fillId="0" borderId="0" xfId="0" applyAlignment="1"/>
    <xf numFmtId="0" fontId="0" fillId="0" borderId="0" xfId="0" applyAlignment="1">
      <alignment horizontal="center" vertical="center"/>
    </xf>
    <xf numFmtId="0" fontId="20" fillId="33" borderId="14" xfId="0" applyFont="1" applyFill="1" applyBorder="1">
      <alignment vertical="top"/>
    </xf>
    <xf numFmtId="0" fontId="0" fillId="33" borderId="14" xfId="0" applyFill="1" applyBorder="1" applyAlignment="1">
      <alignment horizontal="center" vertical="top"/>
    </xf>
    <xf numFmtId="164" fontId="0" fillId="33" borderId="14" xfId="0" applyNumberFormat="1" applyFill="1" applyBorder="1" applyAlignment="1">
      <alignment horizontal="center" vertical="top"/>
    </xf>
    <xf numFmtId="0" fontId="20" fillId="33" borderId="14" xfId="0" applyFont="1" applyFill="1" applyBorder="1" applyAlignment="1">
      <alignment horizontal="center" vertical="top"/>
    </xf>
    <xf numFmtId="44" fontId="0" fillId="33" borderId="14" xfId="42" applyFont="1" applyFill="1" applyBorder="1" applyAlignment="1">
      <alignment horizontal="center" vertical="top"/>
    </xf>
    <xf numFmtId="44" fontId="0" fillId="0" borderId="0" xfId="42" applyFont="1" applyAlignment="1">
      <alignment vertical="top"/>
    </xf>
    <xf numFmtId="44" fontId="0" fillId="0" borderId="14" xfId="42" applyFont="1" applyBorder="1" applyAlignment="1">
      <alignment vertical="top"/>
    </xf>
    <xf numFmtId="44" fontId="22" fillId="34" borderId="14" xfId="42" applyFont="1" applyFill="1" applyBorder="1" applyAlignment="1">
      <alignment vertical="top"/>
    </xf>
    <xf numFmtId="0" fontId="22" fillId="34" borderId="14" xfId="0" applyFont="1" applyFill="1" applyBorder="1">
      <alignment vertical="top"/>
    </xf>
    <xf numFmtId="0" fontId="24" fillId="34" borderId="13" xfId="0" applyFont="1" applyFill="1" applyBorder="1" applyAlignment="1">
      <alignment horizontal="center" vertical="center"/>
    </xf>
    <xf numFmtId="0" fontId="24" fillId="34" borderId="12" xfId="0" applyFont="1" applyFill="1" applyBorder="1" applyAlignment="1">
      <alignment horizontal="center" vertical="center" wrapText="1"/>
    </xf>
    <xf numFmtId="0" fontId="24" fillId="34" borderId="14" xfId="0" applyFont="1" applyFill="1" applyBorder="1" applyAlignment="1">
      <alignment horizontal="center" vertical="center"/>
    </xf>
    <xf numFmtId="0" fontId="20" fillId="0" borderId="18" xfId="43" applyBorder="1"/>
    <xf numFmtId="0" fontId="20" fillId="0" borderId="19" xfId="43" applyBorder="1"/>
    <xf numFmtId="0" fontId="20" fillId="0" borderId="0" xfId="43"/>
    <xf numFmtId="0" fontId="20" fillId="0" borderId="20" xfId="43" applyBorder="1"/>
    <xf numFmtId="0" fontId="20" fillId="0" borderId="0" xfId="43" applyBorder="1"/>
    <xf numFmtId="0" fontId="20" fillId="0" borderId="23" xfId="43" applyBorder="1"/>
    <xf numFmtId="0" fontId="36" fillId="0" borderId="18" xfId="43" applyFont="1" applyBorder="1" applyAlignment="1" applyProtection="1">
      <alignment horizontal="left" vertical="top"/>
    </xf>
    <xf numFmtId="0" fontId="36" fillId="0" borderId="19" xfId="43" applyFont="1" applyBorder="1" applyAlignment="1" applyProtection="1">
      <alignment horizontal="center" vertical="center"/>
    </xf>
    <xf numFmtId="0" fontId="36" fillId="0" borderId="19" xfId="43" applyFont="1" applyBorder="1" applyAlignment="1" applyProtection="1">
      <alignment horizontal="center"/>
    </xf>
    <xf numFmtId="0" fontId="36" fillId="0" borderId="19" xfId="43" applyFont="1" applyBorder="1" applyProtection="1"/>
    <xf numFmtId="0" fontId="36" fillId="0" borderId="18" xfId="43" applyFont="1" applyBorder="1" applyAlignment="1" applyProtection="1">
      <alignment vertical="top"/>
    </xf>
    <xf numFmtId="0" fontId="36" fillId="0" borderId="21" xfId="43" applyFont="1" applyBorder="1" applyProtection="1"/>
    <xf numFmtId="0" fontId="20" fillId="0" borderId="0" xfId="43" applyFont="1" applyBorder="1"/>
    <xf numFmtId="0" fontId="29" fillId="0" borderId="0" xfId="43" applyFont="1"/>
    <xf numFmtId="49" fontId="39" fillId="0" borderId="10" xfId="43" applyNumberFormat="1" applyFont="1" applyBorder="1" applyAlignment="1" applyProtection="1">
      <protection locked="0"/>
    </xf>
    <xf numFmtId="49" fontId="39" fillId="0" borderId="11" xfId="43" applyNumberFormat="1" applyFont="1" applyBorder="1" applyAlignment="1" applyProtection="1">
      <protection locked="0"/>
    </xf>
    <xf numFmtId="0" fontId="20" fillId="0" borderId="0" xfId="43" applyFont="1"/>
    <xf numFmtId="0" fontId="20" fillId="0" borderId="0" xfId="43" applyBorder="1" applyProtection="1"/>
    <xf numFmtId="0" fontId="36" fillId="0" borderId="20" xfId="43" applyFont="1" applyBorder="1" applyAlignment="1">
      <alignment vertical="top"/>
    </xf>
    <xf numFmtId="0" fontId="20" fillId="0" borderId="0" xfId="43" applyFont="1" applyBorder="1" applyAlignment="1">
      <alignment vertical="top"/>
    </xf>
    <xf numFmtId="0" fontId="36" fillId="0" borderId="0" xfId="43" applyFont="1" applyBorder="1" applyAlignment="1">
      <alignment vertical="top"/>
    </xf>
    <xf numFmtId="0" fontId="20" fillId="0" borderId="23" xfId="43" applyFont="1" applyBorder="1" applyAlignment="1">
      <alignment vertical="top"/>
    </xf>
    <xf numFmtId="0" fontId="20" fillId="0" borderId="0" xfId="43" applyBorder="1" applyAlignment="1">
      <alignment vertical="top"/>
    </xf>
    <xf numFmtId="0" fontId="20" fillId="0" borderId="23" xfId="43" applyBorder="1" applyAlignment="1">
      <alignment vertical="top"/>
    </xf>
    <xf numFmtId="0" fontId="20" fillId="0" borderId="19" xfId="43" applyBorder="1" applyAlignment="1" applyProtection="1">
      <alignment vertical="top"/>
    </xf>
    <xf numFmtId="0" fontId="20" fillId="0" borderId="21" xfId="43" applyBorder="1" applyAlignment="1" applyProtection="1">
      <alignment vertical="top"/>
    </xf>
    <xf numFmtId="0" fontId="20" fillId="0" borderId="0" xfId="43" applyBorder="1" applyAlignment="1" applyProtection="1">
      <alignment vertical="top"/>
    </xf>
    <xf numFmtId="0" fontId="37" fillId="0" borderId="18" xfId="43" applyFont="1" applyBorder="1" applyAlignment="1" applyProtection="1">
      <alignment horizontal="center" vertical="top" wrapText="1"/>
    </xf>
    <xf numFmtId="0" fontId="36" fillId="0" borderId="19" xfId="43" applyFont="1" applyBorder="1" applyAlignment="1" applyProtection="1">
      <alignment vertical="top"/>
    </xf>
    <xf numFmtId="0" fontId="20" fillId="0" borderId="14" xfId="43" applyBorder="1" applyProtection="1"/>
    <xf numFmtId="0" fontId="39" fillId="0" borderId="14" xfId="43" applyFont="1" applyBorder="1" applyProtection="1"/>
    <xf numFmtId="0" fontId="39" fillId="0" borderId="12" xfId="43" applyFont="1" applyBorder="1" applyProtection="1"/>
    <xf numFmtId="0" fontId="39" fillId="35" borderId="10" xfId="43" applyNumberFormat="1" applyFont="1" applyFill="1" applyBorder="1" applyAlignment="1" applyProtection="1"/>
    <xf numFmtId="0" fontId="39" fillId="35" borderId="11" xfId="43" applyNumberFormat="1" applyFont="1" applyFill="1" applyBorder="1" applyAlignment="1" applyProtection="1"/>
    <xf numFmtId="0" fontId="39" fillId="35" borderId="15" xfId="43" applyNumberFormat="1" applyFont="1" applyFill="1" applyBorder="1" applyAlignment="1" applyProtection="1"/>
    <xf numFmtId="0" fontId="39" fillId="35" borderId="16" xfId="43" applyFont="1" applyFill="1" applyBorder="1" applyAlignment="1" applyProtection="1">
      <alignment horizontal="center"/>
    </xf>
    <xf numFmtId="0" fontId="39" fillId="35" borderId="17" xfId="43" applyFont="1" applyFill="1" applyBorder="1" applyAlignment="1" applyProtection="1">
      <alignment horizontal="center"/>
    </xf>
    <xf numFmtId="0" fontId="39" fillId="35" borderId="22" xfId="43" applyFont="1" applyFill="1" applyBorder="1" applyAlignment="1" applyProtection="1">
      <alignment horizontal="center"/>
    </xf>
    <xf numFmtId="0" fontId="20" fillId="0" borderId="16" xfId="43" applyBorder="1" applyAlignment="1" applyProtection="1">
      <alignment horizontal="center"/>
    </xf>
    <xf numFmtId="49" fontId="37" fillId="0" borderId="0" xfId="43" quotePrefix="1" applyNumberFormat="1" applyFont="1" applyBorder="1" applyAlignment="1" applyProtection="1">
      <alignment horizontal="center" vertical="center"/>
    </xf>
    <xf numFmtId="44" fontId="0" fillId="0" borderId="0" xfId="0" applyNumberFormat="1">
      <alignment vertical="top"/>
    </xf>
    <xf numFmtId="44" fontId="33" fillId="38" borderId="14" xfId="42" applyFont="1" applyFill="1" applyBorder="1" applyAlignment="1">
      <alignment horizontal="center" vertical="top"/>
    </xf>
    <xf numFmtId="0" fontId="33" fillId="38" borderId="14" xfId="0" applyFont="1" applyFill="1" applyBorder="1">
      <alignment vertical="top"/>
    </xf>
    <xf numFmtId="0" fontId="0" fillId="0" borderId="14" xfId="0" applyFill="1" applyBorder="1" applyAlignment="1">
      <alignment horizontal="center" vertical="center"/>
    </xf>
    <xf numFmtId="168" fontId="0" fillId="0" borderId="14" xfId="0" applyNumberFormat="1" applyFill="1" applyBorder="1" applyAlignment="1"/>
    <xf numFmtId="0" fontId="42" fillId="0" borderId="14" xfId="0" applyFont="1" applyFill="1" applyBorder="1" applyAlignment="1">
      <alignment vertical="center"/>
    </xf>
    <xf numFmtId="0" fontId="0" fillId="0" borderId="14" xfId="0" applyBorder="1" applyAlignment="1">
      <alignment horizontal="center" vertical="center"/>
    </xf>
    <xf numFmtId="168" fontId="0" fillId="0" borderId="14" xfId="0" applyNumberFormat="1" applyBorder="1" applyAlignment="1"/>
    <xf numFmtId="0" fontId="24" fillId="34" borderId="13" xfId="0" applyFont="1" applyFill="1" applyBorder="1" applyAlignment="1">
      <alignment horizontal="center" vertical="center"/>
    </xf>
    <xf numFmtId="0" fontId="18" fillId="0" borderId="14" xfId="0" applyFont="1" applyBorder="1" applyAlignment="1">
      <alignment horizontal="center" vertical="center" wrapText="1"/>
    </xf>
    <xf numFmtId="49" fontId="0" fillId="0" borderId="0" xfId="0" applyNumberFormat="1">
      <alignment vertical="top"/>
    </xf>
    <xf numFmtId="0" fontId="24" fillId="34" borderId="13" xfId="0" applyFont="1" applyFill="1" applyBorder="1" applyAlignment="1">
      <alignment horizontal="center" vertical="center"/>
    </xf>
    <xf numFmtId="0" fontId="45" fillId="0" borderId="0" xfId="0" applyFont="1" applyAlignment="1">
      <alignment horizontal="left" vertical="center" indent="8"/>
    </xf>
    <xf numFmtId="0" fontId="20" fillId="0" borderId="0" xfId="0" applyFont="1">
      <alignment vertical="top"/>
    </xf>
    <xf numFmtId="0" fontId="2" fillId="0" borderId="0" xfId="44" applyAlignment="1"/>
    <xf numFmtId="0" fontId="2" fillId="39" borderId="0" xfId="44" applyFill="1" applyAlignment="1"/>
    <xf numFmtId="0" fontId="2" fillId="39" borderId="0" xfId="44" applyFill="1"/>
    <xf numFmtId="0" fontId="2" fillId="0" borderId="0" xfId="44" applyAlignment="1">
      <alignment horizontal="left"/>
    </xf>
    <xf numFmtId="0" fontId="2" fillId="39" borderId="0" xfId="44" applyFill="1" applyAlignment="1">
      <alignment horizontal="left"/>
    </xf>
    <xf numFmtId="0" fontId="2" fillId="0" borderId="0" xfId="44" applyAlignment="1">
      <alignment horizontal="center"/>
    </xf>
    <xf numFmtId="0" fontId="2" fillId="0" borderId="0" xfId="44"/>
    <xf numFmtId="0" fontId="42" fillId="0" borderId="0" xfId="44" applyFont="1" applyAlignment="1">
      <alignment vertical="center"/>
    </xf>
    <xf numFmtId="0" fontId="46" fillId="0" borderId="0" xfId="44" applyFont="1" applyAlignment="1"/>
    <xf numFmtId="0" fontId="47" fillId="39" borderId="0" xfId="44" applyFont="1" applyFill="1"/>
    <xf numFmtId="0" fontId="2" fillId="39" borderId="0" xfId="44" applyFill="1" applyAlignment="1">
      <alignment wrapText="1"/>
    </xf>
    <xf numFmtId="166" fontId="49" fillId="40" borderId="12" xfId="42"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xf>
    <xf numFmtId="49" fontId="0" fillId="0" borderId="14" xfId="0" applyNumberFormat="1" applyFill="1" applyBorder="1" applyAlignment="1">
      <alignment horizontal="center" vertical="center"/>
    </xf>
    <xf numFmtId="0" fontId="0" fillId="0" borderId="14" xfId="0" applyFill="1" applyBorder="1" applyAlignment="1"/>
    <xf numFmtId="0" fontId="0" fillId="0" borderId="14" xfId="0" applyFill="1" applyBorder="1" applyAlignment="1">
      <alignment horizontal="center" vertical="center"/>
    </xf>
    <xf numFmtId="168" fontId="0" fillId="0" borderId="14" xfId="0" applyNumberFormat="1" applyFill="1" applyBorder="1" applyAlignment="1"/>
    <xf numFmtId="0" fontId="42" fillId="0" borderId="14" xfId="0" applyFont="1" applyFill="1" applyBorder="1" applyAlignment="1">
      <alignment vertical="center"/>
    </xf>
    <xf numFmtId="169" fontId="0" fillId="0" borderId="14" xfId="0" applyNumberFormat="1" applyFill="1" applyBorder="1" applyAlignment="1"/>
    <xf numFmtId="14" fontId="0" fillId="0" borderId="14" xfId="0" applyNumberFormat="1" applyFill="1" applyBorder="1" applyAlignment="1"/>
    <xf numFmtId="0" fontId="20" fillId="0" borderId="14" xfId="0" applyFont="1" applyFill="1" applyBorder="1" applyAlignment="1"/>
    <xf numFmtId="168" fontId="48" fillId="0" borderId="14" xfId="0" applyNumberFormat="1" applyFont="1" applyFill="1" applyBorder="1" applyAlignment="1"/>
    <xf numFmtId="0" fontId="20" fillId="33" borderId="14" xfId="0" applyFont="1" applyFill="1" applyBorder="1">
      <alignment vertical="top"/>
    </xf>
    <xf numFmtId="0" fontId="0" fillId="0" borderId="0" xfId="0">
      <alignment vertical="top"/>
    </xf>
    <xf numFmtId="164" fontId="0" fillId="33" borderId="14" xfId="0" applyNumberFormat="1" applyFill="1" applyBorder="1" applyAlignment="1">
      <alignment horizontal="center" vertical="top"/>
    </xf>
    <xf numFmtId="0" fontId="20" fillId="33" borderId="14" xfId="0" applyFont="1" applyFill="1" applyBorder="1" applyAlignment="1">
      <alignment horizontal="center" vertical="top"/>
    </xf>
    <xf numFmtId="0" fontId="24" fillId="34" borderId="12" xfId="0" applyFont="1" applyFill="1" applyBorder="1" applyAlignment="1">
      <alignment horizontal="center" vertical="center" wrapText="1"/>
    </xf>
    <xf numFmtId="0" fontId="24" fillId="34" borderId="14" xfId="0" applyFont="1" applyFill="1" applyBorder="1" applyAlignment="1">
      <alignment horizontal="center" vertical="center"/>
    </xf>
    <xf numFmtId="164" fontId="20" fillId="33" borderId="14" xfId="0" applyNumberFormat="1" applyFont="1" applyFill="1" applyBorder="1" applyAlignment="1">
      <alignment horizontal="center" vertical="top"/>
    </xf>
    <xf numFmtId="0" fontId="24" fillId="34" borderId="12" xfId="0" applyFont="1" applyFill="1" applyBorder="1" applyAlignment="1">
      <alignment horizontal="center" vertical="center"/>
    </xf>
    <xf numFmtId="0" fontId="24" fillId="34" borderId="12" xfId="0" applyFont="1" applyFill="1" applyBorder="1" applyAlignment="1">
      <alignment horizontal="center" vertical="center"/>
    </xf>
    <xf numFmtId="0" fontId="26" fillId="34" borderId="16" xfId="0" applyFont="1" applyFill="1" applyBorder="1" applyAlignment="1">
      <alignment vertical="top"/>
    </xf>
    <xf numFmtId="0" fontId="26" fillId="34" borderId="17" xfId="0" applyFont="1" applyFill="1" applyBorder="1" applyAlignment="1">
      <alignment vertical="top"/>
    </xf>
    <xf numFmtId="0" fontId="24" fillId="40" borderId="12" xfId="0" applyFont="1" applyFill="1" applyBorder="1" applyAlignment="1">
      <alignment horizontal="center" vertical="center" wrapText="1"/>
    </xf>
    <xf numFmtId="0" fontId="24" fillId="41" borderId="12" xfId="0" applyFont="1" applyFill="1" applyBorder="1" applyAlignment="1">
      <alignment horizontal="center" vertical="center" wrapText="1"/>
    </xf>
    <xf numFmtId="166" fontId="50" fillId="41" borderId="12" xfId="0" applyNumberFormat="1" applyFont="1" applyFill="1" applyBorder="1" applyAlignment="1">
      <alignment horizontal="center" vertical="center" wrapText="1"/>
    </xf>
    <xf numFmtId="0" fontId="51" fillId="42" borderId="12" xfId="0" applyFont="1" applyFill="1" applyBorder="1" applyAlignment="1">
      <alignment horizontal="center" vertical="center" wrapText="1"/>
    </xf>
    <xf numFmtId="166" fontId="51" fillId="42" borderId="12" xfId="0" applyNumberFormat="1" applyFont="1" applyFill="1" applyBorder="1" applyAlignment="1">
      <alignment horizontal="center" vertical="center" wrapText="1"/>
    </xf>
    <xf numFmtId="0" fontId="25" fillId="34" borderId="10" xfId="0" applyFont="1" applyFill="1" applyBorder="1" applyAlignment="1">
      <alignment horizontal="center" vertical="center"/>
    </xf>
    <xf numFmtId="0" fontId="25" fillId="34" borderId="11" xfId="0" applyFont="1" applyFill="1" applyBorder="1" applyAlignment="1">
      <alignment horizontal="center" vertical="center"/>
    </xf>
    <xf numFmtId="0" fontId="24" fillId="34" borderId="13" xfId="0" applyFont="1" applyFill="1" applyBorder="1" applyAlignment="1">
      <alignment horizontal="center" vertical="center"/>
    </xf>
    <xf numFmtId="0" fontId="24" fillId="34" borderId="12" xfId="0" applyFont="1" applyFill="1" applyBorder="1" applyAlignment="1">
      <alignment horizontal="center" vertical="center"/>
    </xf>
    <xf numFmtId="0" fontId="22" fillId="34" borderId="14" xfId="0" applyFont="1" applyFill="1" applyBorder="1" applyAlignment="1">
      <alignment horizontal="right" vertical="top"/>
    </xf>
    <xf numFmtId="0" fontId="25" fillId="34" borderId="15" xfId="0" applyFont="1" applyFill="1" applyBorder="1" applyAlignment="1">
      <alignment horizontal="center" vertical="center"/>
    </xf>
    <xf numFmtId="0" fontId="33" fillId="38" borderId="10" xfId="0" applyFont="1" applyFill="1" applyBorder="1" applyAlignment="1">
      <alignment horizontal="right" vertical="top"/>
    </xf>
    <xf numFmtId="0" fontId="33" fillId="38" borderId="11" xfId="0" applyFont="1" applyFill="1" applyBorder="1" applyAlignment="1">
      <alignment horizontal="right" vertical="top"/>
    </xf>
    <xf numFmtId="0" fontId="33" fillId="38" borderId="15" xfId="0" applyFont="1" applyFill="1" applyBorder="1" applyAlignment="1">
      <alignment horizontal="right" vertical="top"/>
    </xf>
    <xf numFmtId="0" fontId="26" fillId="34" borderId="14" xfId="0" applyFont="1" applyFill="1" applyBorder="1" applyAlignment="1">
      <alignment horizontal="center" vertical="top"/>
    </xf>
    <xf numFmtId="0" fontId="26" fillId="34" borderId="16" xfId="0" applyFont="1" applyFill="1" applyBorder="1" applyAlignment="1">
      <alignment horizontal="center" vertical="top"/>
    </xf>
    <xf numFmtId="0" fontId="26" fillId="34" borderId="17" xfId="0" applyFont="1" applyFill="1" applyBorder="1" applyAlignment="1">
      <alignment horizontal="center" vertical="top"/>
    </xf>
    <xf numFmtId="0" fontId="39" fillId="0" borderId="10" xfId="43" applyFont="1" applyBorder="1" applyAlignment="1" applyProtection="1">
      <alignment horizontal="center"/>
    </xf>
    <xf numFmtId="0" fontId="39" fillId="0" borderId="11" xfId="43" applyFont="1" applyBorder="1" applyAlignment="1" applyProtection="1">
      <alignment horizontal="center"/>
    </xf>
    <xf numFmtId="0" fontId="39" fillId="0" borderId="15" xfId="43" applyFont="1" applyBorder="1" applyAlignment="1" applyProtection="1">
      <alignment horizontal="center"/>
    </xf>
    <xf numFmtId="0" fontId="39" fillId="35" borderId="10" xfId="43" applyFont="1" applyFill="1" applyBorder="1" applyAlignment="1" applyProtection="1">
      <alignment horizontal="center"/>
    </xf>
    <xf numFmtId="0" fontId="39" fillId="35" borderId="11" xfId="43" applyFont="1" applyFill="1" applyBorder="1" applyAlignment="1" applyProtection="1">
      <alignment horizontal="center"/>
    </xf>
    <xf numFmtId="0" fontId="39" fillId="35" borderId="15" xfId="43" applyFont="1" applyFill="1" applyBorder="1" applyAlignment="1" applyProtection="1">
      <alignment horizontal="center"/>
    </xf>
    <xf numFmtId="167" fontId="39" fillId="0" borderId="10" xfId="43" applyNumberFormat="1" applyFont="1" applyBorder="1" applyAlignment="1" applyProtection="1">
      <alignment horizontal="center"/>
    </xf>
    <xf numFmtId="167" fontId="39" fillId="0" borderId="11" xfId="43" applyNumberFormat="1" applyFont="1" applyBorder="1" applyAlignment="1" applyProtection="1">
      <alignment horizontal="center"/>
    </xf>
    <xf numFmtId="167" fontId="39" fillId="0" borderId="15" xfId="43" applyNumberFormat="1" applyFont="1" applyBorder="1" applyAlignment="1" applyProtection="1">
      <alignment horizontal="center"/>
    </xf>
    <xf numFmtId="0" fontId="39" fillId="35" borderId="10" xfId="43" quotePrefix="1" applyFont="1" applyFill="1" applyBorder="1" applyAlignment="1" applyProtection="1">
      <alignment horizontal="center"/>
    </xf>
    <xf numFmtId="0" fontId="39" fillId="35" borderId="15" xfId="43" quotePrefix="1" applyFont="1" applyFill="1" applyBorder="1" applyAlignment="1" applyProtection="1">
      <alignment horizontal="center"/>
    </xf>
    <xf numFmtId="0" fontId="36" fillId="0" borderId="16" xfId="43" applyFont="1" applyBorder="1" applyAlignment="1" applyProtection="1">
      <alignment horizontal="center" vertical="top"/>
    </xf>
    <xf numFmtId="0" fontId="36" fillId="0" borderId="17" xfId="43" applyFont="1" applyBorder="1" applyAlignment="1" applyProtection="1">
      <alignment horizontal="center" vertical="top"/>
    </xf>
    <xf numFmtId="0" fontId="36" fillId="0" borderId="22" xfId="43" applyFont="1" applyBorder="1" applyAlignment="1" applyProtection="1">
      <alignment horizontal="center" vertical="top"/>
    </xf>
    <xf numFmtId="49" fontId="37" fillId="0" borderId="0" xfId="43" quotePrefix="1" applyNumberFormat="1" applyFont="1" applyBorder="1" applyAlignment="1" applyProtection="1">
      <alignment horizontal="center" vertical="center"/>
    </xf>
    <xf numFmtId="0" fontId="41" fillId="0" borderId="34" xfId="43" applyFont="1" applyBorder="1" applyAlignment="1">
      <alignment horizontal="center" vertical="center" wrapText="1"/>
    </xf>
    <xf numFmtId="0" fontId="41" fillId="0" borderId="31" xfId="43" applyFont="1" applyBorder="1" applyAlignment="1">
      <alignment horizontal="center" vertical="center" wrapText="1"/>
    </xf>
    <xf numFmtId="0" fontId="41" fillId="0" borderId="35" xfId="43" applyFont="1" applyBorder="1" applyAlignment="1">
      <alignment horizontal="center" vertical="center" wrapText="1"/>
    </xf>
    <xf numFmtId="0" fontId="41" fillId="0" borderId="36" xfId="43" applyFont="1" applyBorder="1" applyAlignment="1">
      <alignment horizontal="center" vertical="center" wrapText="1"/>
    </xf>
    <xf numFmtId="0" fontId="41" fillId="0" borderId="25" xfId="43" applyFont="1" applyBorder="1" applyAlignment="1">
      <alignment horizontal="center" vertical="center" wrapText="1"/>
    </xf>
    <xf numFmtId="0" fontId="41" fillId="0" borderId="37" xfId="43" applyFont="1" applyBorder="1" applyAlignment="1">
      <alignment horizontal="center" vertical="center" wrapText="1"/>
    </xf>
    <xf numFmtId="8" fontId="20" fillId="0" borderId="34" xfId="43" applyNumberFormat="1" applyBorder="1" applyAlignment="1">
      <alignment horizontal="center" vertical="center"/>
    </xf>
    <xf numFmtId="0" fontId="20" fillId="0" borderId="31" xfId="43" applyBorder="1" applyAlignment="1">
      <alignment horizontal="center" vertical="center"/>
    </xf>
    <xf numFmtId="0" fontId="20" fillId="0" borderId="35" xfId="43" applyBorder="1" applyAlignment="1">
      <alignment horizontal="center" vertical="center"/>
    </xf>
    <xf numFmtId="0" fontId="20" fillId="0" borderId="36" xfId="43" applyBorder="1" applyAlignment="1">
      <alignment horizontal="center" vertical="center"/>
    </xf>
    <xf numFmtId="0" fontId="20" fillId="0" borderId="25" xfId="43" applyBorder="1" applyAlignment="1">
      <alignment horizontal="center" vertical="center"/>
    </xf>
    <xf numFmtId="0" fontId="20" fillId="0" borderId="37" xfId="43" applyBorder="1" applyAlignment="1">
      <alignment horizontal="center" vertical="center"/>
    </xf>
    <xf numFmtId="0" fontId="20" fillId="0" borderId="18" xfId="43" applyBorder="1" applyAlignment="1" applyProtection="1">
      <alignment horizontal="center"/>
    </xf>
    <xf numFmtId="0" fontId="20" fillId="0" borderId="19" xfId="43" applyBorder="1" applyAlignment="1" applyProtection="1">
      <alignment horizontal="center"/>
    </xf>
    <xf numFmtId="0" fontId="20" fillId="0" borderId="21" xfId="43" applyBorder="1" applyAlignment="1" applyProtection="1">
      <alignment horizontal="center"/>
    </xf>
    <xf numFmtId="0" fontId="36" fillId="0" borderId="18" xfId="43" applyFont="1" applyBorder="1" applyAlignment="1" applyProtection="1">
      <alignment horizontal="left" vertical="top"/>
    </xf>
    <xf numFmtId="0" fontId="36" fillId="0" borderId="19" xfId="43" applyFont="1" applyBorder="1" applyAlignment="1" applyProtection="1">
      <alignment horizontal="left" vertical="top"/>
    </xf>
    <xf numFmtId="0" fontId="36" fillId="0" borderId="21" xfId="43" applyFont="1" applyBorder="1" applyAlignment="1" applyProtection="1">
      <alignment horizontal="left" vertical="top"/>
    </xf>
    <xf numFmtId="0" fontId="39" fillId="0" borderId="16" xfId="43" applyFont="1" applyBorder="1" applyAlignment="1" applyProtection="1">
      <alignment horizontal="center"/>
    </xf>
    <xf numFmtId="0" fontId="39" fillId="0" borderId="22" xfId="43" applyFont="1" applyBorder="1" applyAlignment="1" applyProtection="1">
      <alignment horizontal="center"/>
    </xf>
    <xf numFmtId="0" fontId="39" fillId="0" borderId="17" xfId="43" applyFont="1" applyBorder="1" applyAlignment="1" applyProtection="1">
      <alignment horizontal="center"/>
    </xf>
    <xf numFmtId="0" fontId="39" fillId="35" borderId="16" xfId="43" applyFont="1" applyFill="1" applyBorder="1" applyAlignment="1" applyProtection="1">
      <alignment horizontal="center"/>
    </xf>
    <xf numFmtId="0" fontId="39" fillId="35" borderId="17" xfId="43" applyFont="1" applyFill="1" applyBorder="1" applyAlignment="1" applyProtection="1">
      <alignment horizontal="center"/>
    </xf>
    <xf numFmtId="0" fontId="39" fillId="35" borderId="22" xfId="43" applyFont="1" applyFill="1" applyBorder="1" applyAlignment="1" applyProtection="1">
      <alignment horizontal="center"/>
    </xf>
    <xf numFmtId="0" fontId="20" fillId="0" borderId="16" xfId="43" applyBorder="1" applyAlignment="1" applyProtection="1">
      <alignment horizontal="center"/>
    </xf>
    <xf numFmtId="0" fontId="20" fillId="0" borderId="17" xfId="43" applyBorder="1" applyAlignment="1" applyProtection="1">
      <alignment horizontal="center"/>
    </xf>
    <xf numFmtId="49" fontId="39" fillId="35" borderId="16" xfId="43" applyNumberFormat="1" applyFont="1" applyFill="1" applyBorder="1" applyAlignment="1" applyProtection="1">
      <alignment horizontal="center"/>
    </xf>
    <xf numFmtId="49" fontId="39" fillId="35" borderId="17" xfId="43" applyNumberFormat="1" applyFont="1" applyFill="1" applyBorder="1" applyAlignment="1" applyProtection="1">
      <alignment horizontal="center"/>
    </xf>
    <xf numFmtId="49" fontId="39" fillId="35" borderId="22" xfId="43" applyNumberFormat="1" applyFont="1" applyFill="1" applyBorder="1" applyAlignment="1" applyProtection="1">
      <alignment horizontal="center"/>
    </xf>
    <xf numFmtId="49" fontId="39" fillId="35" borderId="10" xfId="43" applyNumberFormat="1" applyFont="1" applyFill="1" applyBorder="1" applyAlignment="1" applyProtection="1">
      <alignment horizontal="center"/>
    </xf>
    <xf numFmtId="49" fontId="39" fillId="35" borderId="11" xfId="43" applyNumberFormat="1" applyFont="1" applyFill="1" applyBorder="1" applyAlignment="1" applyProtection="1">
      <alignment horizontal="center"/>
    </xf>
    <xf numFmtId="49" fontId="39" fillId="35" borderId="15" xfId="43" applyNumberFormat="1" applyFont="1" applyFill="1" applyBorder="1" applyAlignment="1" applyProtection="1">
      <alignment horizontal="center"/>
    </xf>
    <xf numFmtId="0" fontId="39" fillId="35" borderId="10" xfId="43" applyNumberFormat="1" applyFont="1" applyFill="1" applyBorder="1" applyAlignment="1" applyProtection="1">
      <alignment horizontal="center"/>
    </xf>
    <xf numFmtId="0" fontId="39" fillId="35" borderId="11" xfId="43" applyNumberFormat="1" applyFont="1" applyFill="1" applyBorder="1" applyAlignment="1" applyProtection="1">
      <alignment horizontal="center"/>
    </xf>
    <xf numFmtId="0" fontId="39" fillId="35" borderId="15" xfId="43" applyNumberFormat="1" applyFont="1" applyFill="1" applyBorder="1" applyAlignment="1" applyProtection="1">
      <alignment horizontal="center"/>
    </xf>
    <xf numFmtId="0" fontId="33" fillId="0" borderId="10" xfId="43" applyFont="1" applyBorder="1" applyAlignment="1" applyProtection="1">
      <alignment horizontal="center"/>
    </xf>
    <xf numFmtId="0" fontId="33" fillId="0" borderId="11" xfId="43" applyFont="1" applyBorder="1" applyAlignment="1" applyProtection="1">
      <alignment horizontal="center"/>
    </xf>
    <xf numFmtId="0" fontId="33" fillId="0" borderId="15" xfId="43" applyFont="1" applyBorder="1" applyAlignment="1" applyProtection="1">
      <alignment horizontal="center"/>
    </xf>
    <xf numFmtId="0" fontId="36" fillId="35" borderId="30" xfId="43" applyFont="1" applyFill="1" applyBorder="1" applyAlignment="1" applyProtection="1">
      <alignment horizontal="center" vertical="center" wrapText="1"/>
    </xf>
    <xf numFmtId="0" fontId="36" fillId="35" borderId="31" xfId="43" applyFont="1" applyFill="1" applyBorder="1" applyAlignment="1" applyProtection="1">
      <alignment horizontal="center" vertical="center" wrapText="1"/>
    </xf>
    <xf numFmtId="0" fontId="36" fillId="35" borderId="32" xfId="43" applyFont="1" applyFill="1" applyBorder="1" applyAlignment="1" applyProtection="1">
      <alignment horizontal="center" vertical="center" wrapText="1"/>
    </xf>
    <xf numFmtId="0" fontId="36" fillId="35" borderId="16" xfId="43" applyFont="1" applyFill="1" applyBorder="1" applyAlignment="1" applyProtection="1">
      <alignment horizontal="center" vertical="center" wrapText="1"/>
    </xf>
    <xf numFmtId="0" fontId="36" fillId="35" borderId="17" xfId="43" applyFont="1" applyFill="1" applyBorder="1" applyAlignment="1" applyProtection="1">
      <alignment horizontal="center" vertical="center" wrapText="1"/>
    </xf>
    <xf numFmtId="0" fontId="36" fillId="35" borderId="22" xfId="43" applyFont="1" applyFill="1" applyBorder="1" applyAlignment="1" applyProtection="1">
      <alignment horizontal="center" vertical="center" wrapText="1"/>
    </xf>
    <xf numFmtId="0" fontId="36" fillId="0" borderId="30" xfId="43" applyFont="1" applyBorder="1" applyAlignment="1" applyProtection="1">
      <alignment horizontal="center" vertical="center"/>
    </xf>
    <xf numFmtId="0" fontId="36" fillId="0" borderId="31" xfId="43" applyFont="1" applyBorder="1" applyAlignment="1" applyProtection="1">
      <alignment horizontal="center" vertical="center"/>
    </xf>
    <xf numFmtId="0" fontId="36" fillId="0" borderId="32" xfId="43" applyFont="1" applyBorder="1" applyAlignment="1" applyProtection="1">
      <alignment horizontal="center" vertical="center"/>
    </xf>
    <xf numFmtId="0" fontId="36" fillId="0" borderId="20" xfId="43" applyFont="1" applyBorder="1" applyAlignment="1" applyProtection="1">
      <alignment horizontal="center" vertical="center"/>
    </xf>
    <xf numFmtId="0" fontId="36" fillId="0" borderId="0" xfId="43" applyFont="1" applyBorder="1" applyAlignment="1" applyProtection="1">
      <alignment horizontal="center" vertical="center"/>
    </xf>
    <xf numFmtId="0" fontId="36" fillId="0" borderId="23" xfId="43" applyFont="1" applyBorder="1" applyAlignment="1" applyProtection="1">
      <alignment horizontal="center" vertical="center"/>
    </xf>
    <xf numFmtId="0" fontId="20" fillId="0" borderId="24" xfId="43" applyBorder="1" applyAlignment="1" applyProtection="1">
      <alignment horizontal="center"/>
    </xf>
    <xf numFmtId="0" fontId="20" fillId="0" borderId="25" xfId="43" applyBorder="1" applyAlignment="1" applyProtection="1">
      <alignment horizontal="center"/>
    </xf>
    <xf numFmtId="0" fontId="20" fillId="0" borderId="26" xfId="43" applyBorder="1" applyAlignment="1" applyProtection="1">
      <alignment horizontal="center"/>
    </xf>
    <xf numFmtId="0" fontId="40" fillId="0" borderId="30" xfId="43" applyFont="1" applyBorder="1" applyAlignment="1" applyProtection="1">
      <alignment horizontal="center" vertical="center" wrapText="1"/>
    </xf>
    <xf numFmtId="0" fontId="40" fillId="0" borderId="16" xfId="43" applyFont="1" applyBorder="1" applyAlignment="1" applyProtection="1">
      <alignment horizontal="center" vertical="center" wrapText="1"/>
    </xf>
    <xf numFmtId="0" fontId="36" fillId="0" borderId="30" xfId="43" applyFont="1" applyBorder="1" applyAlignment="1" applyProtection="1">
      <alignment horizontal="center" vertical="center" wrapText="1"/>
    </xf>
    <xf numFmtId="0" fontId="36" fillId="0" borderId="31" xfId="43" applyFont="1" applyBorder="1" applyAlignment="1" applyProtection="1">
      <alignment horizontal="center" vertical="center" wrapText="1"/>
    </xf>
    <xf numFmtId="0" fontId="36" fillId="0" borderId="32" xfId="43" applyFont="1" applyBorder="1" applyAlignment="1" applyProtection="1">
      <alignment horizontal="center" vertical="center" wrapText="1"/>
    </xf>
    <xf numFmtId="0" fontId="36" fillId="0" borderId="16" xfId="43" applyFont="1" applyBorder="1" applyAlignment="1" applyProtection="1">
      <alignment horizontal="center" vertical="center" wrapText="1"/>
    </xf>
    <xf numFmtId="0" fontId="36" fillId="0" borderId="17" xfId="43" applyFont="1" applyBorder="1" applyAlignment="1" applyProtection="1">
      <alignment horizontal="center" vertical="center" wrapText="1"/>
    </xf>
    <xf numFmtId="0" fontId="36" fillId="0" borderId="22" xfId="43" applyFont="1" applyBorder="1" applyAlignment="1" applyProtection="1">
      <alignment horizontal="center" vertical="center" wrapText="1"/>
    </xf>
    <xf numFmtId="0" fontId="36" fillId="0" borderId="33" xfId="43" applyFont="1" applyBorder="1" applyAlignment="1" applyProtection="1">
      <alignment horizontal="center" vertical="center" wrapText="1"/>
    </xf>
    <xf numFmtId="0" fontId="36" fillId="0" borderId="12" xfId="43" applyFont="1" applyBorder="1" applyAlignment="1" applyProtection="1">
      <alignment horizontal="center" vertical="center" wrapText="1"/>
    </xf>
    <xf numFmtId="0" fontId="36" fillId="35" borderId="30" xfId="43" applyFont="1" applyFill="1" applyBorder="1" applyAlignment="1" applyProtection="1">
      <alignment horizontal="center" vertical="center"/>
    </xf>
    <xf numFmtId="0" fontId="36" fillId="35" borderId="31" xfId="43" applyFont="1" applyFill="1" applyBorder="1" applyAlignment="1" applyProtection="1">
      <alignment horizontal="center" vertical="center"/>
    </xf>
    <xf numFmtId="0" fontId="36" fillId="35" borderId="32" xfId="43" applyFont="1" applyFill="1" applyBorder="1" applyAlignment="1" applyProtection="1">
      <alignment horizontal="center" vertical="center"/>
    </xf>
    <xf numFmtId="0" fontId="36" fillId="35" borderId="16" xfId="43" applyFont="1" applyFill="1" applyBorder="1" applyAlignment="1" applyProtection="1">
      <alignment horizontal="center" vertical="center"/>
    </xf>
    <xf numFmtId="0" fontId="36" fillId="35" borderId="17" xfId="43" applyFont="1" applyFill="1" applyBorder="1" applyAlignment="1" applyProtection="1">
      <alignment horizontal="center" vertical="center"/>
    </xf>
    <xf numFmtId="0" fontId="36" fillId="35" borderId="22" xfId="43" applyFont="1" applyFill="1" applyBorder="1" applyAlignment="1" applyProtection="1">
      <alignment horizontal="center" vertical="center"/>
    </xf>
    <xf numFmtId="0" fontId="36" fillId="0" borderId="27" xfId="43" applyFont="1" applyBorder="1" applyAlignment="1" applyProtection="1">
      <alignment horizontal="center" vertical="center" wrapText="1"/>
    </xf>
    <xf numFmtId="0" fontId="36" fillId="0" borderId="28" xfId="43" applyFont="1" applyBorder="1" applyAlignment="1" applyProtection="1">
      <alignment horizontal="center" vertical="center" wrapText="1"/>
    </xf>
    <xf numFmtId="0" fontId="36" fillId="0" borderId="29" xfId="43" applyFont="1" applyBorder="1" applyAlignment="1" applyProtection="1">
      <alignment horizontal="center" vertical="center" wrapText="1"/>
    </xf>
    <xf numFmtId="0" fontId="37" fillId="0" borderId="27" xfId="43" applyFont="1" applyBorder="1" applyAlignment="1" applyProtection="1">
      <alignment horizontal="center" vertical="center"/>
    </xf>
    <xf numFmtId="0" fontId="37" fillId="0" borderId="28" xfId="43" applyFont="1" applyBorder="1" applyAlignment="1" applyProtection="1">
      <alignment horizontal="center" vertical="center"/>
    </xf>
    <xf numFmtId="0" fontId="37" fillId="0" borderId="29" xfId="43" applyFont="1" applyBorder="1" applyAlignment="1" applyProtection="1">
      <alignment horizontal="center" vertical="center"/>
    </xf>
    <xf numFmtId="14" fontId="20" fillId="0" borderId="24" xfId="43" quotePrefix="1" applyNumberFormat="1" applyBorder="1" applyAlignment="1" applyProtection="1">
      <alignment horizontal="center"/>
    </xf>
    <xf numFmtId="0" fontId="29" fillId="0" borderId="24" xfId="43" applyFont="1" applyBorder="1" applyAlignment="1" applyProtection="1">
      <alignment horizontal="center"/>
    </xf>
    <xf numFmtId="0" fontId="29" fillId="0" borderId="25" xfId="43" applyFont="1" applyBorder="1" applyAlignment="1" applyProtection="1">
      <alignment horizontal="center"/>
    </xf>
    <xf numFmtId="0" fontId="29" fillId="0" borderId="26" xfId="43" applyFont="1" applyBorder="1" applyAlignment="1" applyProtection="1">
      <alignment horizontal="center"/>
    </xf>
    <xf numFmtId="0" fontId="37" fillId="0" borderId="20" xfId="43" applyFont="1" applyBorder="1" applyAlignment="1" applyProtection="1">
      <alignment horizontal="center" vertical="center" wrapText="1"/>
    </xf>
    <xf numFmtId="0" fontId="37" fillId="0" borderId="23" xfId="43" applyFont="1" applyBorder="1" applyAlignment="1" applyProtection="1">
      <alignment horizontal="center" vertical="center" wrapText="1"/>
    </xf>
    <xf numFmtId="0" fontId="37" fillId="0" borderId="10" xfId="43" applyFont="1" applyBorder="1" applyAlignment="1" applyProtection="1">
      <alignment horizontal="center" vertical="center" wrapText="1"/>
    </xf>
    <xf numFmtId="0" fontId="37" fillId="0" borderId="11" xfId="43" applyFont="1" applyBorder="1" applyAlignment="1" applyProtection="1">
      <alignment horizontal="center" vertical="center" wrapText="1"/>
    </xf>
    <xf numFmtId="0" fontId="37" fillId="0" borderId="15" xfId="43" applyFont="1" applyBorder="1" applyAlignment="1" applyProtection="1">
      <alignment horizontal="center" vertical="center" wrapText="1"/>
    </xf>
    <xf numFmtId="0" fontId="37" fillId="0" borderId="0" xfId="43" applyFont="1" applyBorder="1" applyAlignment="1" applyProtection="1">
      <alignment horizontal="center" vertical="center" wrapText="1"/>
    </xf>
    <xf numFmtId="0" fontId="37" fillId="0" borderId="27" xfId="43" applyFont="1" applyBorder="1" applyAlignment="1" applyProtection="1">
      <alignment horizontal="center" vertical="center" wrapText="1"/>
    </xf>
    <xf numFmtId="0" fontId="37" fillId="0" borderId="29" xfId="43" applyFont="1" applyBorder="1" applyAlignment="1" applyProtection="1">
      <alignment horizontal="center" vertical="center" wrapText="1"/>
    </xf>
    <xf numFmtId="0" fontId="37" fillId="0" borderId="28" xfId="43" applyFont="1" applyBorder="1" applyAlignment="1" applyProtection="1">
      <alignment horizontal="center" vertical="center" wrapText="1"/>
    </xf>
    <xf numFmtId="165" fontId="20" fillId="0" borderId="10" xfId="43" applyNumberFormat="1" applyBorder="1" applyAlignment="1" applyProtection="1">
      <alignment horizontal="center"/>
    </xf>
    <xf numFmtId="165" fontId="20" fillId="0" borderId="11" xfId="43" applyNumberFormat="1" applyBorder="1" applyAlignment="1" applyProtection="1">
      <alignment horizontal="center"/>
    </xf>
    <xf numFmtId="165" fontId="20" fillId="0" borderId="15" xfId="43" applyNumberFormat="1" applyBorder="1" applyAlignment="1" applyProtection="1">
      <alignment horizontal="center"/>
    </xf>
    <xf numFmtId="0" fontId="29" fillId="0" borderId="16" xfId="43" applyFont="1" applyBorder="1" applyAlignment="1">
      <alignment horizontal="left"/>
    </xf>
    <xf numFmtId="0" fontId="29" fillId="0" borderId="17" xfId="43" applyFont="1" applyBorder="1" applyAlignment="1">
      <alignment horizontal="left"/>
    </xf>
    <xf numFmtId="0" fontId="29" fillId="0" borderId="22" xfId="43" applyFont="1" applyBorder="1" applyAlignment="1">
      <alignment horizontal="left"/>
    </xf>
    <xf numFmtId="49" fontId="29" fillId="0" borderId="16" xfId="43" applyNumberFormat="1" applyFont="1" applyBorder="1" applyAlignment="1">
      <alignment horizontal="left" indent="1"/>
    </xf>
    <xf numFmtId="49" fontId="29" fillId="0" borderId="17" xfId="43" applyNumberFormat="1" applyFont="1" applyBorder="1" applyAlignment="1">
      <alignment horizontal="left" indent="1"/>
    </xf>
    <xf numFmtId="49" fontId="29" fillId="0" borderId="22" xfId="43" applyNumberFormat="1" applyFont="1" applyBorder="1" applyAlignment="1">
      <alignment horizontal="left" indent="1"/>
    </xf>
    <xf numFmtId="165" fontId="29" fillId="0" borderId="16" xfId="43" applyNumberFormat="1" applyFont="1" applyBorder="1" applyAlignment="1">
      <alignment horizontal="center"/>
    </xf>
    <xf numFmtId="165" fontId="29" fillId="0" borderId="17" xfId="43" applyNumberFormat="1" applyFont="1" applyBorder="1" applyAlignment="1">
      <alignment horizontal="center"/>
    </xf>
    <xf numFmtId="165" fontId="29" fillId="0" borderId="22" xfId="43" applyNumberFormat="1" applyFont="1" applyBorder="1" applyAlignment="1">
      <alignment horizontal="center"/>
    </xf>
    <xf numFmtId="0" fontId="20" fillId="0" borderId="16" xfId="43" applyFont="1" applyBorder="1" applyAlignment="1">
      <alignment horizontal="center"/>
    </xf>
    <xf numFmtId="0" fontId="20" fillId="0" borderId="17" xfId="43" applyFont="1" applyBorder="1" applyAlignment="1">
      <alignment horizontal="center"/>
    </xf>
    <xf numFmtId="0" fontId="20" fillId="0" borderId="22" xfId="43" applyFont="1" applyBorder="1" applyAlignment="1">
      <alignment horizontal="center"/>
    </xf>
    <xf numFmtId="165" fontId="20" fillId="0" borderId="10" xfId="43" applyNumberFormat="1" applyBorder="1" applyAlignment="1" applyProtection="1">
      <alignment horizontal="center"/>
      <protection locked="0"/>
    </xf>
    <xf numFmtId="165" fontId="20" fillId="0" borderId="11" xfId="43" applyNumberFormat="1" applyBorder="1" applyAlignment="1" applyProtection="1">
      <alignment horizontal="center"/>
      <protection locked="0"/>
    </xf>
    <xf numFmtId="165" fontId="20" fillId="0" borderId="15" xfId="43" applyNumberFormat="1" applyBorder="1" applyAlignment="1" applyProtection="1">
      <alignment horizontal="center"/>
      <protection locked="0"/>
    </xf>
    <xf numFmtId="49" fontId="39" fillId="0" borderId="10" xfId="43" applyNumberFormat="1" applyFont="1" applyBorder="1" applyAlignment="1" applyProtection="1">
      <alignment horizontal="right"/>
      <protection locked="0"/>
    </xf>
    <xf numFmtId="49" fontId="39" fillId="0" borderId="11" xfId="43" applyNumberFormat="1" applyFont="1" applyBorder="1" applyAlignment="1" applyProtection="1">
      <alignment horizontal="right"/>
      <protection locked="0"/>
    </xf>
    <xf numFmtId="49" fontId="39" fillId="0" borderId="15" xfId="43" applyNumberFormat="1" applyFont="1" applyBorder="1" applyAlignment="1" applyProtection="1">
      <alignment horizontal="right"/>
      <protection locked="0"/>
    </xf>
    <xf numFmtId="49" fontId="20" fillId="0" borderId="10" xfId="43" applyNumberFormat="1" applyBorder="1" applyAlignment="1" applyProtection="1">
      <alignment horizontal="center"/>
      <protection locked="0"/>
    </xf>
    <xf numFmtId="49" fontId="20" fillId="0" borderId="11" xfId="43" applyNumberFormat="1" applyBorder="1" applyAlignment="1" applyProtection="1">
      <alignment horizontal="center"/>
      <protection locked="0"/>
    </xf>
    <xf numFmtId="49" fontId="20" fillId="0" borderId="15" xfId="43" applyNumberFormat="1" applyBorder="1" applyAlignment="1" applyProtection="1">
      <alignment horizontal="center"/>
      <protection locked="0"/>
    </xf>
    <xf numFmtId="8" fontId="20" fillId="0" borderId="10" xfId="43" applyNumberFormat="1" applyBorder="1" applyAlignment="1" applyProtection="1">
      <alignment horizontal="center"/>
      <protection locked="0"/>
    </xf>
    <xf numFmtId="8" fontId="20" fillId="0" borderId="11" xfId="43" applyNumberFormat="1" applyBorder="1" applyAlignment="1" applyProtection="1">
      <alignment horizontal="center"/>
      <protection locked="0"/>
    </xf>
    <xf numFmtId="8" fontId="20" fillId="0" borderId="15" xfId="43" applyNumberFormat="1" applyBorder="1" applyAlignment="1" applyProtection="1">
      <alignment horizontal="center"/>
      <protection locked="0"/>
    </xf>
    <xf numFmtId="8" fontId="33" fillId="0" borderId="10" xfId="43" applyNumberFormat="1" applyFont="1" applyBorder="1" applyAlignment="1" applyProtection="1">
      <alignment horizontal="center"/>
    </xf>
    <xf numFmtId="8" fontId="33" fillId="0" borderId="11" xfId="43" applyNumberFormat="1" applyFont="1" applyBorder="1" applyAlignment="1" applyProtection="1">
      <alignment horizontal="center"/>
    </xf>
    <xf numFmtId="8" fontId="33" fillId="0" borderId="15" xfId="43" applyNumberFormat="1" applyFont="1" applyBorder="1" applyAlignment="1" applyProtection="1">
      <alignment horizontal="center"/>
    </xf>
    <xf numFmtId="165" fontId="39" fillId="0" borderId="10" xfId="43" applyNumberFormat="1" applyFont="1" applyBorder="1" applyAlignment="1" applyProtection="1">
      <alignment horizontal="center"/>
    </xf>
    <xf numFmtId="165" fontId="39" fillId="0" borderId="11" xfId="43" applyNumberFormat="1" applyFont="1" applyBorder="1" applyAlignment="1" applyProtection="1">
      <alignment horizontal="center"/>
    </xf>
    <xf numFmtId="165" fontId="39" fillId="0" borderId="15" xfId="43" applyNumberFormat="1" applyFont="1" applyBorder="1" applyAlignment="1" applyProtection="1">
      <alignment horizontal="center"/>
    </xf>
    <xf numFmtId="165" fontId="39" fillId="0" borderId="10" xfId="43" applyNumberFormat="1" applyFont="1" applyBorder="1" applyAlignment="1" applyProtection="1">
      <alignment horizontal="center"/>
      <protection locked="0"/>
    </xf>
    <xf numFmtId="165" fontId="39" fillId="0" borderId="11" xfId="43" applyNumberFormat="1" applyFont="1" applyBorder="1" applyAlignment="1" applyProtection="1">
      <alignment horizontal="center"/>
      <protection locked="0"/>
    </xf>
    <xf numFmtId="165" fontId="39" fillId="0" borderId="15" xfId="43" applyNumberFormat="1" applyFont="1" applyBorder="1" applyAlignment="1" applyProtection="1">
      <alignment horizontal="center"/>
      <protection locked="0"/>
    </xf>
    <xf numFmtId="49" fontId="39" fillId="0" borderId="10" xfId="43" applyNumberFormat="1" applyFont="1" applyBorder="1" applyAlignment="1" applyProtection="1">
      <alignment horizontal="left"/>
      <protection locked="0"/>
    </xf>
    <xf numFmtId="49" fontId="39" fillId="0" borderId="11" xfId="43" applyNumberFormat="1" applyFont="1" applyBorder="1" applyAlignment="1" applyProtection="1">
      <alignment horizontal="left"/>
      <protection locked="0"/>
    </xf>
    <xf numFmtId="49" fontId="39" fillId="0" borderId="15" xfId="43" applyNumberFormat="1" applyFont="1" applyBorder="1" applyAlignment="1" applyProtection="1">
      <alignment horizontal="left"/>
      <protection locked="0"/>
    </xf>
    <xf numFmtId="49" fontId="39" fillId="0" borderId="10" xfId="43" applyNumberFormat="1" applyFont="1" applyBorder="1" applyAlignment="1" applyProtection="1">
      <alignment horizontal="center"/>
      <protection locked="0"/>
    </xf>
    <xf numFmtId="49" fontId="39" fillId="0" borderId="11" xfId="43" applyNumberFormat="1" applyFont="1" applyBorder="1" applyAlignment="1" applyProtection="1">
      <alignment horizontal="center"/>
      <protection locked="0"/>
    </xf>
    <xf numFmtId="49" fontId="39" fillId="0" borderId="15" xfId="43" applyNumberFormat="1" applyFont="1" applyBorder="1" applyAlignment="1" applyProtection="1">
      <alignment horizontal="center"/>
      <protection locked="0"/>
    </xf>
    <xf numFmtId="8" fontId="39" fillId="0" borderId="10" xfId="43" applyNumberFormat="1" applyFont="1" applyBorder="1" applyAlignment="1" applyProtection="1">
      <alignment horizontal="center"/>
      <protection locked="0"/>
    </xf>
    <xf numFmtId="8" fontId="39" fillId="0" borderId="11" xfId="43" applyNumberFormat="1" applyFont="1" applyBorder="1" applyAlignment="1" applyProtection="1">
      <alignment horizontal="center"/>
      <protection locked="0"/>
    </xf>
    <xf numFmtId="8" fontId="39" fillId="0" borderId="15" xfId="43" applyNumberFormat="1" applyFont="1" applyBorder="1" applyAlignment="1" applyProtection="1">
      <alignment horizontal="center"/>
      <protection locked="0"/>
    </xf>
    <xf numFmtId="8" fontId="39" fillId="0" borderId="10" xfId="43" applyNumberFormat="1" applyFont="1" applyBorder="1" applyAlignment="1" applyProtection="1">
      <alignment horizontal="center"/>
    </xf>
    <xf numFmtId="8" fontId="39" fillId="0" borderId="11" xfId="43" applyNumberFormat="1" applyFont="1" applyBorder="1" applyAlignment="1" applyProtection="1">
      <alignment horizontal="center"/>
    </xf>
    <xf numFmtId="8" fontId="39" fillId="0" borderId="15" xfId="43" applyNumberFormat="1" applyFont="1" applyBorder="1" applyAlignment="1" applyProtection="1">
      <alignment horizontal="center"/>
    </xf>
    <xf numFmtId="49" fontId="39" fillId="0" borderId="10" xfId="43" applyNumberFormat="1" applyFont="1" applyBorder="1" applyAlignment="1" applyProtection="1">
      <protection locked="0"/>
    </xf>
    <xf numFmtId="49" fontId="39" fillId="0" borderId="11" xfId="43" applyNumberFormat="1" applyFont="1" applyBorder="1" applyAlignment="1" applyProtection="1">
      <protection locked="0"/>
    </xf>
    <xf numFmtId="49" fontId="39" fillId="0" borderId="15" xfId="43" applyNumberFormat="1" applyFont="1" applyBorder="1" applyAlignment="1" applyProtection="1">
      <protection locked="0"/>
    </xf>
    <xf numFmtId="8" fontId="39" fillId="0" borderId="10" xfId="43" applyNumberFormat="1" applyFont="1" applyFill="1" applyBorder="1" applyAlignment="1" applyProtection="1">
      <alignment horizontal="center"/>
    </xf>
    <xf numFmtId="8" fontId="39" fillId="0" borderId="11" xfId="43" applyNumberFormat="1" applyFont="1" applyFill="1" applyBorder="1" applyAlignment="1" applyProtection="1">
      <alignment horizontal="center"/>
    </xf>
    <xf numFmtId="8" fontId="39" fillId="0" borderId="15" xfId="43" applyNumberFormat="1" applyFont="1" applyFill="1" applyBorder="1" applyAlignment="1" applyProtection="1">
      <alignment horizontal="center"/>
    </xf>
    <xf numFmtId="166" fontId="39" fillId="0" borderId="10" xfId="43" applyNumberFormat="1" applyFont="1" applyFill="1" applyBorder="1" applyAlignment="1" applyProtection="1">
      <alignment horizontal="center"/>
    </xf>
    <xf numFmtId="166" fontId="39" fillId="0" borderId="11" xfId="43" applyNumberFormat="1" applyFont="1" applyFill="1" applyBorder="1" applyAlignment="1" applyProtection="1">
      <alignment horizontal="center"/>
    </xf>
    <xf numFmtId="166" fontId="39" fillId="0" borderId="15" xfId="43" applyNumberFormat="1" applyFont="1" applyFill="1" applyBorder="1" applyAlignment="1" applyProtection="1">
      <alignment horizontal="center"/>
    </xf>
    <xf numFmtId="165" fontId="39" fillId="0" borderId="10" xfId="43" applyNumberFormat="1" applyFont="1" applyBorder="1" applyAlignment="1" applyProtection="1">
      <alignment horizontal="left"/>
      <protection locked="0"/>
    </xf>
    <xf numFmtId="165" fontId="39" fillId="0" borderId="11" xfId="43" applyNumberFormat="1" applyFont="1" applyBorder="1" applyAlignment="1" applyProtection="1">
      <alignment horizontal="left"/>
      <protection locked="0"/>
    </xf>
    <xf numFmtId="165" fontId="39" fillId="0" borderId="15" xfId="43" applyNumberFormat="1" applyFont="1" applyBorder="1" applyAlignment="1" applyProtection="1">
      <alignment horizontal="left"/>
      <protection locked="0"/>
    </xf>
    <xf numFmtId="0" fontId="39" fillId="0" borderId="11" xfId="43" applyNumberFormat="1" applyFont="1" applyBorder="1" applyAlignment="1" applyProtection="1">
      <alignment horizontal="left"/>
      <protection locked="0"/>
    </xf>
    <xf numFmtId="0" fontId="39" fillId="0" borderId="15" xfId="43" applyNumberFormat="1" applyFont="1" applyBorder="1" applyAlignment="1" applyProtection="1">
      <alignment horizontal="left"/>
      <protection locked="0"/>
    </xf>
    <xf numFmtId="165" fontId="38" fillId="35" borderId="27" xfId="43" applyNumberFormat="1" applyFont="1" applyFill="1" applyBorder="1" applyAlignment="1" applyProtection="1">
      <alignment horizontal="center" vertical="center" wrapText="1"/>
    </xf>
    <xf numFmtId="165" fontId="38" fillId="35" borderId="28" xfId="43" applyNumberFormat="1" applyFont="1" applyFill="1" applyBorder="1" applyAlignment="1" applyProtection="1">
      <alignment horizontal="center" vertical="center" wrapText="1"/>
    </xf>
    <xf numFmtId="165" fontId="38" fillId="35" borderId="29" xfId="43" applyNumberFormat="1" applyFont="1" applyFill="1" applyBorder="1" applyAlignment="1" applyProtection="1">
      <alignment horizontal="center" vertical="center" wrapText="1"/>
    </xf>
    <xf numFmtId="49" fontId="38" fillId="35" borderId="27" xfId="43" applyNumberFormat="1" applyFont="1" applyFill="1" applyBorder="1" applyAlignment="1" applyProtection="1">
      <alignment horizontal="center" vertical="center" wrapText="1"/>
    </xf>
    <xf numFmtId="49" fontId="38" fillId="35" borderId="28" xfId="43" applyNumberFormat="1" applyFont="1" applyFill="1" applyBorder="1" applyAlignment="1" applyProtection="1">
      <alignment horizontal="center" vertical="center" wrapText="1"/>
    </xf>
    <xf numFmtId="49" fontId="38" fillId="35" borderId="29" xfId="43" applyNumberFormat="1" applyFont="1" applyFill="1" applyBorder="1" applyAlignment="1" applyProtection="1">
      <alignment horizontal="center" vertical="center" wrapText="1"/>
    </xf>
    <xf numFmtId="0" fontId="20" fillId="0" borderId="16" xfId="43" applyBorder="1" applyAlignment="1" applyProtection="1">
      <alignment horizontal="left" vertical="center" indent="15"/>
    </xf>
    <xf numFmtId="0" fontId="20" fillId="0" borderId="17" xfId="43" applyBorder="1" applyAlignment="1" applyProtection="1">
      <alignment horizontal="left" vertical="center" indent="15"/>
    </xf>
    <xf numFmtId="0" fontId="20" fillId="0" borderId="22" xfId="43" applyBorder="1" applyAlignment="1" applyProtection="1">
      <alignment horizontal="left" vertical="center" indent="15"/>
    </xf>
    <xf numFmtId="0" fontId="35" fillId="0" borderId="19" xfId="43" applyFont="1" applyBorder="1" applyAlignment="1">
      <alignment horizontal="center" vertical="top"/>
    </xf>
    <xf numFmtId="0" fontId="35" fillId="0" borderId="21" xfId="43" applyFont="1" applyBorder="1" applyAlignment="1">
      <alignment horizontal="center" vertical="top"/>
    </xf>
    <xf numFmtId="0" fontId="36" fillId="0" borderId="18" xfId="43" applyFont="1" applyBorder="1" applyAlignment="1">
      <alignment horizontal="left" vertical="top"/>
    </xf>
    <xf numFmtId="0" fontId="36" fillId="0" borderId="19" xfId="43" applyFont="1" applyBorder="1" applyAlignment="1">
      <alignment horizontal="left" vertical="top"/>
    </xf>
    <xf numFmtId="0" fontId="36" fillId="0" borderId="21" xfId="43" applyFont="1" applyBorder="1" applyAlignment="1">
      <alignment horizontal="left" vertical="top"/>
    </xf>
    <xf numFmtId="0" fontId="20" fillId="0" borderId="24" xfId="43" applyBorder="1" applyAlignment="1" applyProtection="1">
      <alignment horizontal="left" indent="2"/>
      <protection locked="0"/>
    </xf>
    <xf numFmtId="0" fontId="20" fillId="0" borderId="25" xfId="43" applyBorder="1" applyAlignment="1" applyProtection="1">
      <alignment horizontal="left" indent="2"/>
      <protection locked="0"/>
    </xf>
    <xf numFmtId="0" fontId="20" fillId="0" borderId="26" xfId="43" applyBorder="1" applyAlignment="1" applyProtection="1">
      <alignment horizontal="left" indent="2"/>
      <protection locked="0"/>
    </xf>
    <xf numFmtId="0" fontId="20" fillId="0" borderId="24" xfId="43" applyBorder="1" applyAlignment="1" applyProtection="1">
      <alignment horizontal="center" vertical="center"/>
    </xf>
    <xf numFmtId="0" fontId="20" fillId="0" borderId="25" xfId="43" applyBorder="1" applyAlignment="1" applyProtection="1">
      <alignment horizontal="center" vertical="center"/>
    </xf>
    <xf numFmtId="0" fontId="20" fillId="0" borderId="26" xfId="43" applyBorder="1" applyAlignment="1" applyProtection="1">
      <alignment horizontal="center" vertical="center"/>
    </xf>
    <xf numFmtId="0" fontId="34" fillId="0" borderId="17" xfId="43" applyFont="1" applyBorder="1" applyAlignment="1">
      <alignment horizontal="center"/>
    </xf>
    <xf numFmtId="0" fontId="34" fillId="0" borderId="22" xfId="43" applyFont="1" applyBorder="1" applyAlignment="1">
      <alignment horizontal="center"/>
    </xf>
    <xf numFmtId="0" fontId="29" fillId="0" borderId="20" xfId="43" applyFont="1" applyBorder="1" applyAlignment="1" applyProtection="1">
      <alignment horizontal="left" vertical="center" indent="2"/>
      <protection locked="0"/>
    </xf>
    <xf numFmtId="0" fontId="29" fillId="0" borderId="0" xfId="43" applyFont="1" applyBorder="1" applyAlignment="1" applyProtection="1">
      <alignment horizontal="left" vertical="center" indent="2"/>
      <protection locked="0"/>
    </xf>
    <xf numFmtId="0" fontId="29" fillId="0" borderId="23" xfId="43" applyFont="1" applyBorder="1" applyAlignment="1" applyProtection="1">
      <alignment horizontal="left" vertical="center" indent="2"/>
      <protection locked="0"/>
    </xf>
    <xf numFmtId="0" fontId="20" fillId="0" borderId="20" xfId="43" applyBorder="1" applyAlignment="1" applyProtection="1">
      <alignment horizontal="left" vertical="center" indent="2"/>
      <protection locked="0"/>
    </xf>
    <xf numFmtId="0" fontId="20" fillId="0" borderId="0" xfId="43" applyBorder="1" applyAlignment="1" applyProtection="1">
      <alignment horizontal="left" vertical="center" indent="2"/>
      <protection locked="0"/>
    </xf>
    <xf numFmtId="0" fontId="20" fillId="0" borderId="23" xfId="43" applyBorder="1" applyAlignment="1" applyProtection="1">
      <alignment horizontal="left" vertical="center" indent="2"/>
      <protection locked="0"/>
    </xf>
    <xf numFmtId="0" fontId="20" fillId="0" borderId="17" xfId="43" applyBorder="1" applyAlignment="1">
      <alignment horizontal="center"/>
    </xf>
    <xf numFmtId="0" fontId="20" fillId="0" borderId="22" xfId="43" applyBorder="1" applyAlignment="1">
      <alignment horizontal="center"/>
    </xf>
    <xf numFmtId="165" fontId="20" fillId="0" borderId="16" xfId="43" applyNumberFormat="1" applyBorder="1" applyAlignment="1" applyProtection="1">
      <alignment horizontal="center"/>
      <protection locked="0"/>
    </xf>
    <xf numFmtId="165" fontId="20" fillId="0" borderId="17" xfId="43" applyNumberFormat="1" applyBorder="1" applyAlignment="1" applyProtection="1">
      <alignment horizontal="center"/>
      <protection locked="0"/>
    </xf>
    <xf numFmtId="165" fontId="20" fillId="0" borderId="22" xfId="43" applyNumberFormat="1" applyBorder="1" applyAlignment="1" applyProtection="1">
      <alignment horizontal="center"/>
      <protection locked="0"/>
    </xf>
    <xf numFmtId="0" fontId="29" fillId="0" borderId="0" xfId="43" applyFont="1" applyBorder="1" applyAlignment="1" applyProtection="1">
      <alignment horizontal="left" vertical="center"/>
      <protection locked="0"/>
    </xf>
    <xf numFmtId="0" fontId="29" fillId="0" borderId="0" xfId="43" applyFont="1" applyBorder="1" applyAlignment="1" applyProtection="1">
      <alignment horizontal="center" vertical="center"/>
      <protection locked="0"/>
    </xf>
    <xf numFmtId="0" fontId="29" fillId="0" borderId="23" xfId="43" applyFont="1" applyBorder="1" applyAlignment="1" applyProtection="1">
      <alignment horizontal="center" vertical="center"/>
      <protection locked="0"/>
    </xf>
    <xf numFmtId="0" fontId="20" fillId="0" borderId="20" xfId="43" applyFont="1" applyBorder="1" applyAlignment="1" applyProtection="1">
      <alignment horizontal="left" vertical="center" indent="2"/>
      <protection locked="0"/>
    </xf>
    <xf numFmtId="0" fontId="33" fillId="0" borderId="0" xfId="43" applyFont="1" applyBorder="1" applyAlignment="1" applyProtection="1">
      <alignment horizontal="left" vertical="center" indent="2"/>
      <protection locked="0"/>
    </xf>
    <xf numFmtId="0" fontId="33" fillId="0" borderId="23" xfId="43" applyFont="1" applyBorder="1" applyAlignment="1" applyProtection="1">
      <alignment horizontal="left" vertical="center" indent="2"/>
      <protection locked="0"/>
    </xf>
    <xf numFmtId="0" fontId="20" fillId="0" borderId="16" xfId="43" applyBorder="1" applyAlignment="1" applyProtection="1">
      <alignment horizontal="left" vertical="center" indent="2"/>
      <protection locked="0"/>
    </xf>
    <xf numFmtId="0" fontId="20" fillId="0" borderId="17" xfId="43" applyBorder="1" applyAlignment="1" applyProtection="1">
      <alignment horizontal="left" vertical="center" indent="2"/>
      <protection locked="0"/>
    </xf>
    <xf numFmtId="0" fontId="20" fillId="0" borderId="22" xfId="43" applyBorder="1" applyAlignment="1" applyProtection="1">
      <alignment horizontal="left" vertical="center" indent="2"/>
      <protection locked="0"/>
    </xf>
    <xf numFmtId="0" fontId="28" fillId="36" borderId="10" xfId="43" applyFont="1" applyFill="1" applyBorder="1" applyAlignment="1">
      <alignment horizontal="center"/>
    </xf>
    <xf numFmtId="0" fontId="28" fillId="36" borderId="11" xfId="43" applyFont="1" applyFill="1" applyBorder="1" applyAlignment="1">
      <alignment horizontal="center"/>
    </xf>
    <xf numFmtId="0" fontId="28" fillId="36" borderId="15" xfId="43" applyFont="1" applyFill="1" applyBorder="1" applyAlignment="1">
      <alignment horizontal="center"/>
    </xf>
    <xf numFmtId="0" fontId="20" fillId="0" borderId="18" xfId="43" applyBorder="1" applyAlignment="1" applyProtection="1">
      <alignment horizontal="left" vertical="center" indent="2"/>
      <protection locked="0"/>
    </xf>
    <xf numFmtId="0" fontId="20" fillId="0" borderId="19" xfId="43" applyBorder="1" applyAlignment="1" applyProtection="1">
      <alignment horizontal="left" vertical="center" indent="2"/>
      <protection locked="0"/>
    </xf>
    <xf numFmtId="0" fontId="20" fillId="0" borderId="21" xfId="43" applyBorder="1" applyAlignment="1" applyProtection="1">
      <alignment horizontal="left" vertical="center" indent="2"/>
      <protection locked="0"/>
    </xf>
    <xf numFmtId="49" fontId="20" fillId="0" borderId="18" xfId="43" applyNumberFormat="1" applyBorder="1" applyAlignment="1" applyProtection="1">
      <alignment horizontal="center"/>
      <protection locked="0"/>
    </xf>
    <xf numFmtId="49" fontId="20" fillId="0" borderId="19" xfId="43" applyNumberFormat="1" applyBorder="1" applyAlignment="1" applyProtection="1">
      <alignment horizontal="center"/>
      <protection locked="0"/>
    </xf>
    <xf numFmtId="49" fontId="20" fillId="0" borderId="21" xfId="43" applyNumberFormat="1" applyBorder="1" applyAlignment="1" applyProtection="1">
      <alignment horizontal="center"/>
      <protection locked="0"/>
    </xf>
    <xf numFmtId="49" fontId="20" fillId="0" borderId="16" xfId="43" applyNumberFormat="1" applyBorder="1" applyAlignment="1" applyProtection="1">
      <alignment horizontal="center"/>
      <protection locked="0"/>
    </xf>
    <xf numFmtId="49" fontId="20" fillId="0" borderId="17" xfId="43" applyNumberFormat="1" applyBorder="1" applyAlignment="1" applyProtection="1">
      <alignment horizontal="center"/>
      <protection locked="0"/>
    </xf>
    <xf numFmtId="49" fontId="20" fillId="0" borderId="22" xfId="43" applyNumberFormat="1" applyBorder="1" applyAlignment="1" applyProtection="1">
      <alignment horizontal="center"/>
      <protection locked="0"/>
    </xf>
    <xf numFmtId="0" fontId="31" fillId="37" borderId="18" xfId="43" applyFont="1" applyFill="1" applyBorder="1" applyAlignment="1" applyProtection="1">
      <alignment horizontal="left" vertical="center" indent="2"/>
      <protection locked="0"/>
    </xf>
    <xf numFmtId="0" fontId="32" fillId="37" borderId="19" xfId="43" applyFont="1" applyFill="1" applyBorder="1" applyAlignment="1" applyProtection="1">
      <alignment horizontal="left" vertical="center" indent="2"/>
      <protection locked="0"/>
    </xf>
    <xf numFmtId="0" fontId="32" fillId="37" borderId="21" xfId="43" applyFont="1" applyFill="1" applyBorder="1" applyAlignment="1" applyProtection="1">
      <alignment horizontal="left" vertical="center" indent="2"/>
      <protection locked="0"/>
    </xf>
    <xf numFmtId="0" fontId="27" fillId="0" borderId="19" xfId="43" applyFont="1" applyBorder="1" applyAlignment="1">
      <alignment horizontal="center"/>
    </xf>
    <xf numFmtId="0" fontId="28" fillId="35" borderId="10" xfId="43" applyFont="1" applyFill="1" applyBorder="1" applyAlignment="1">
      <alignment horizontal="center"/>
    </xf>
    <xf numFmtId="0" fontId="28" fillId="35" borderId="11" xfId="43" applyFont="1" applyFill="1" applyBorder="1" applyAlignment="1">
      <alignment horizontal="center"/>
    </xf>
    <xf numFmtId="0" fontId="28" fillId="35" borderId="15" xfId="43" applyFont="1" applyFill="1" applyBorder="1" applyAlignment="1">
      <alignment horizontal="center"/>
    </xf>
    <xf numFmtId="0" fontId="29" fillId="0" borderId="0" xfId="43" applyFont="1" applyBorder="1" applyAlignment="1">
      <alignment horizontal="center"/>
    </xf>
    <xf numFmtId="0" fontId="20" fillId="0" borderId="0" xfId="43" applyFont="1" applyBorder="1" applyAlignment="1">
      <alignment horizontal="center"/>
    </xf>
    <xf numFmtId="0" fontId="30" fillId="35" borderId="10" xfId="43" applyFont="1" applyFill="1" applyBorder="1" applyAlignment="1">
      <alignment horizontal="center"/>
    </xf>
    <xf numFmtId="0" fontId="30" fillId="35" borderId="11" xfId="43" applyFont="1" applyFill="1" applyBorder="1" applyAlignment="1">
      <alignment horizontal="center"/>
    </xf>
    <xf numFmtId="0" fontId="30" fillId="35" borderId="15" xfId="43" applyFont="1" applyFill="1" applyBorder="1" applyAlignment="1">
      <alignment horizontal="center"/>
    </xf>
    <xf numFmtId="0" fontId="2" fillId="39" borderId="0" xfId="44" applyFill="1" applyAlignment="1">
      <alignment horizontal="left" wrapText="1"/>
    </xf>
  </cellXfs>
  <cellStyles count="60">
    <cellStyle name="20% - Accent1" xfId="19" builtinId="30" customBuiltin="1"/>
    <cellStyle name="20% - Accent1 2" xfId="46"/>
    <cellStyle name="20% - Accent2" xfId="23" builtinId="34" customBuiltin="1"/>
    <cellStyle name="20% - Accent2 2" xfId="48"/>
    <cellStyle name="20% - Accent3" xfId="27" builtinId="38" customBuiltin="1"/>
    <cellStyle name="20% - Accent3 2" xfId="50"/>
    <cellStyle name="20% - Accent4" xfId="31" builtinId="42" customBuiltin="1"/>
    <cellStyle name="20% - Accent4 2" xfId="52"/>
    <cellStyle name="20% - Accent5" xfId="35" builtinId="46" customBuiltin="1"/>
    <cellStyle name="20% - Accent5 2" xfId="54"/>
    <cellStyle name="20% - Accent6" xfId="39" builtinId="50" customBuiltin="1"/>
    <cellStyle name="20% - Accent6 2" xfId="56"/>
    <cellStyle name="40% - Accent1" xfId="20" builtinId="31" customBuiltin="1"/>
    <cellStyle name="40% - Accent1 2" xfId="47"/>
    <cellStyle name="40% - Accent2" xfId="24" builtinId="35" customBuiltin="1"/>
    <cellStyle name="40% - Accent2 2" xfId="49"/>
    <cellStyle name="40% - Accent3" xfId="28" builtinId="39" customBuiltin="1"/>
    <cellStyle name="40% - Accent3 2" xfId="51"/>
    <cellStyle name="40% - Accent4" xfId="32" builtinId="43" customBuiltin="1"/>
    <cellStyle name="40% - Accent4 2" xfId="53"/>
    <cellStyle name="40% - Accent5" xfId="36" builtinId="47" customBuiltin="1"/>
    <cellStyle name="40% - Accent5 2" xfId="55"/>
    <cellStyle name="40% - Accent6" xfId="40" builtinId="51" customBuiltin="1"/>
    <cellStyle name="40% - Accent6 2" xfId="5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Currency 2" xfId="58"/>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3"/>
    <cellStyle name="Normal 3" xfId="44"/>
    <cellStyle name="Normal 3 2" xfId="59"/>
    <cellStyle name="Note" xfId="15" builtinId="10" customBuiltin="1"/>
    <cellStyle name="Note 2" xfId="45"/>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B38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27</xdr:col>
      <xdr:colOff>0</xdr:colOff>
      <xdr:row>2</xdr:row>
      <xdr:rowOff>123825</xdr:rowOff>
    </xdr:to>
    <xdr:sp macro="" textlink="">
      <xdr:nvSpPr>
        <xdr:cNvPr id="2" name="Rectangle 1"/>
        <xdr:cNvSpPr>
          <a:spLocks noChangeArrowheads="1"/>
        </xdr:cNvSpPr>
      </xdr:nvSpPr>
      <xdr:spPr bwMode="auto">
        <a:xfrm>
          <a:off x="0" y="0"/>
          <a:ext cx="3695700" cy="447675"/>
        </a:xfrm>
        <a:prstGeom prst="rect">
          <a:avLst/>
        </a:prstGeom>
        <a:solidFill>
          <a:srgbClr val="FFFFFF"/>
        </a:solidFill>
        <a:ln w="19050">
          <a:solidFill>
            <a:srgbClr val="000000"/>
          </a:solidFill>
          <a:miter lim="800000"/>
          <a:headEnd/>
          <a:tailEnd/>
        </a:ln>
      </xdr:spPr>
    </xdr:sp>
    <xdr:clientData/>
  </xdr:twoCellAnchor>
  <xdr:twoCellAnchor>
    <xdr:from>
      <xdr:col>1</xdr:col>
      <xdr:colOff>9525</xdr:colOff>
      <xdr:row>0</xdr:row>
      <xdr:rowOff>28575</xdr:rowOff>
    </xdr:from>
    <xdr:to>
      <xdr:col>5</xdr:col>
      <xdr:colOff>114300</xdr:colOff>
      <xdr:row>2</xdr:row>
      <xdr:rowOff>104775</xdr:rowOff>
    </xdr:to>
    <xdr:sp macro="" textlink="">
      <xdr:nvSpPr>
        <xdr:cNvPr id="3" name="Text Box 2"/>
        <xdr:cNvSpPr txBox="1">
          <a:spLocks noChangeArrowheads="1"/>
        </xdr:cNvSpPr>
      </xdr:nvSpPr>
      <xdr:spPr bwMode="auto">
        <a:xfrm>
          <a:off x="171450" y="28575"/>
          <a:ext cx="600075" cy="400050"/>
        </a:xfrm>
        <a:prstGeom prst="rect">
          <a:avLst/>
        </a:prstGeom>
        <a:solidFill>
          <a:srgbClr val="FFFFFF"/>
        </a:solidFill>
        <a:ln w="9525">
          <a:noFill/>
          <a:miter lim="800000"/>
          <a:headEnd/>
          <a:tailEnd/>
        </a:ln>
      </xdr:spPr>
      <xdr:txBody>
        <a:bodyPr vertOverflow="clip" wrap="square" lIns="18288" tIns="0" rIns="18288" bIns="18288" anchor="b" upright="1"/>
        <a:lstStyle/>
        <a:p>
          <a:pPr algn="ctr" rtl="0">
            <a:defRPr sz="1000"/>
          </a:pPr>
          <a:r>
            <a:rPr lang="en-US" sz="400" b="0" i="0" strike="noStrike">
              <a:solidFill>
                <a:srgbClr val="000000"/>
              </a:solidFill>
              <a:latin typeface="Arial"/>
              <a:cs typeface="Arial"/>
            </a:rPr>
            <a:t>FORM</a:t>
          </a:r>
          <a:endParaRPr lang="en-US" sz="1000" b="0" i="0" strike="noStrike">
            <a:solidFill>
              <a:srgbClr val="000000"/>
            </a:solidFill>
            <a:latin typeface="Arial"/>
            <a:cs typeface="Arial"/>
          </a:endParaRPr>
        </a:p>
        <a:p>
          <a:pPr algn="ctr" rtl="0">
            <a:defRPr sz="1000"/>
          </a:pPr>
          <a:r>
            <a:rPr lang="en-US" sz="1200" b="1" i="0" strike="noStrike">
              <a:solidFill>
                <a:srgbClr val="000000"/>
              </a:solidFill>
              <a:latin typeface="Arial"/>
              <a:cs typeface="Arial"/>
            </a:rPr>
            <a:t>A19-1A</a:t>
          </a:r>
          <a:endParaRPr lang="en-US" sz="1000" b="0" i="0" strike="noStrike">
            <a:solidFill>
              <a:srgbClr val="000000"/>
            </a:solidFill>
            <a:latin typeface="Arial"/>
            <a:cs typeface="Arial"/>
          </a:endParaRPr>
        </a:p>
        <a:p>
          <a:pPr algn="ctr" rtl="0">
            <a:defRPr sz="1000"/>
          </a:pPr>
          <a:r>
            <a:rPr lang="en-US" sz="400" b="0" i="0" strike="noStrike">
              <a:solidFill>
                <a:srgbClr val="000000"/>
              </a:solidFill>
              <a:latin typeface="Arial"/>
              <a:cs typeface="Arial"/>
            </a:rPr>
            <a:t>(REV. 6/95)</a:t>
          </a:r>
        </a:p>
      </xdr:txBody>
    </xdr:sp>
    <xdr:clientData/>
  </xdr:twoCellAnchor>
  <xdr:twoCellAnchor>
    <xdr:from>
      <xdr:col>11</xdr:col>
      <xdr:colOff>38100</xdr:colOff>
      <xdr:row>0</xdr:row>
      <xdr:rowOff>57150</xdr:rowOff>
    </xdr:from>
    <xdr:to>
      <xdr:col>26</xdr:col>
      <xdr:colOff>38100</xdr:colOff>
      <xdr:row>2</xdr:row>
      <xdr:rowOff>57150</xdr:rowOff>
    </xdr:to>
    <xdr:sp macro="" textlink="">
      <xdr:nvSpPr>
        <xdr:cNvPr id="4" name="Text Box 3"/>
        <xdr:cNvSpPr txBox="1">
          <a:spLocks noChangeArrowheads="1"/>
        </xdr:cNvSpPr>
      </xdr:nvSpPr>
      <xdr:spPr bwMode="auto">
        <a:xfrm>
          <a:off x="1552575" y="57150"/>
          <a:ext cx="1971675" cy="323850"/>
        </a:xfrm>
        <a:prstGeom prst="rect">
          <a:avLst/>
        </a:prstGeom>
        <a:solidFill>
          <a:srgbClr val="FFFFFF"/>
        </a:solidFill>
        <a:ln w="9525">
          <a:noFill/>
          <a:miter lim="800000"/>
          <a:headEnd/>
          <a:tailEnd/>
        </a:ln>
        <a:effectLst/>
      </xdr:spPr>
      <xdr:txBody>
        <a:bodyPr vertOverflow="clip" wrap="square" lIns="27432" tIns="18288" rIns="27432" bIns="0" anchor="t" upright="1"/>
        <a:lstStyle/>
        <a:p>
          <a:pPr algn="ctr" rtl="0">
            <a:defRPr sz="1000"/>
          </a:pPr>
          <a:r>
            <a:rPr lang="en-US" sz="600" b="1" i="0" strike="noStrike">
              <a:solidFill>
                <a:srgbClr val="000000"/>
              </a:solidFill>
              <a:latin typeface="Arial"/>
              <a:cs typeface="Arial"/>
            </a:rPr>
            <a:t>STATE OF WASHINGTON</a:t>
          </a:r>
          <a:endParaRPr lang="en-US" sz="10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INVOICE VOUCHER</a:t>
          </a:r>
        </a:p>
      </xdr:txBody>
    </xdr:sp>
    <xdr:clientData/>
  </xdr:twoCellAnchor>
  <xdr:oneCellAnchor>
    <xdr:from>
      <xdr:col>7</xdr:col>
      <xdr:colOff>66675</xdr:colOff>
      <xdr:row>0</xdr:row>
      <xdr:rowOff>19050</xdr:rowOff>
    </xdr:from>
    <xdr:ext cx="409575" cy="409575"/>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190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33</xdr:col>
      <xdr:colOff>0</xdr:colOff>
      <xdr:row>4</xdr:row>
      <xdr:rowOff>123825</xdr:rowOff>
    </xdr:from>
    <xdr:to>
      <xdr:col>55</xdr:col>
      <xdr:colOff>104775</xdr:colOff>
      <xdr:row>7</xdr:row>
      <xdr:rowOff>28575</xdr:rowOff>
    </xdr:to>
    <xdr:sp macro="" textlink="">
      <xdr:nvSpPr>
        <xdr:cNvPr id="6" name="Text Box 5"/>
        <xdr:cNvSpPr txBox="1">
          <a:spLocks noChangeArrowheads="1"/>
        </xdr:cNvSpPr>
      </xdr:nvSpPr>
      <xdr:spPr bwMode="auto">
        <a:xfrm>
          <a:off x="4524375" y="771525"/>
          <a:ext cx="2895600" cy="390525"/>
        </a:xfrm>
        <a:prstGeom prst="rect">
          <a:avLst/>
        </a:prstGeom>
        <a:solidFill>
          <a:srgbClr val="FFFFFF"/>
        </a:solidFill>
        <a:ln w="9525">
          <a:noFill/>
          <a:miter lim="800000"/>
          <a:headEnd/>
          <a:tailEnd/>
        </a:ln>
        <a:effectLst/>
      </xdr:spPr>
      <xdr:txBody>
        <a:bodyPr vertOverflow="clip" wrap="square" lIns="27432" tIns="18288" rIns="27432" bIns="0" anchor="t" upright="1"/>
        <a:lstStyle/>
        <a:p>
          <a:pPr algn="just" rtl="0">
            <a:defRPr sz="1000"/>
          </a:pPr>
          <a:r>
            <a:rPr lang="en-US" sz="700" b="0" i="1" strike="noStrike">
              <a:solidFill>
                <a:srgbClr val="000000"/>
              </a:solidFill>
              <a:latin typeface="Arial"/>
              <a:cs typeface="Arial"/>
            </a:rPr>
            <a:t>INSTRUCTIONS TO VENDOR OR CLAIMANT: Submit this form to claim payment for materials, merchandise or services.  Show comlete detail for each item.</a:t>
          </a:r>
        </a:p>
      </xdr:txBody>
    </xdr:sp>
    <xdr:clientData/>
  </xdr:twoCellAnchor>
  <xdr:twoCellAnchor>
    <xdr:from>
      <xdr:col>33</xdr:col>
      <xdr:colOff>28575</xdr:colOff>
      <xdr:row>7</xdr:row>
      <xdr:rowOff>142875</xdr:rowOff>
    </xdr:from>
    <xdr:to>
      <xdr:col>55</xdr:col>
      <xdr:colOff>104775</xdr:colOff>
      <xdr:row>14</xdr:row>
      <xdr:rowOff>142875</xdr:rowOff>
    </xdr:to>
    <xdr:sp macro="" textlink="">
      <xdr:nvSpPr>
        <xdr:cNvPr id="7" name="Text Box 6"/>
        <xdr:cNvSpPr txBox="1">
          <a:spLocks noChangeArrowheads="1"/>
        </xdr:cNvSpPr>
      </xdr:nvSpPr>
      <xdr:spPr bwMode="auto">
        <a:xfrm>
          <a:off x="4552950" y="1276350"/>
          <a:ext cx="2867025" cy="1133475"/>
        </a:xfrm>
        <a:prstGeom prst="rect">
          <a:avLst/>
        </a:prstGeom>
        <a:solidFill>
          <a:srgbClr val="FFFFFF"/>
        </a:solidFill>
        <a:ln w="9525">
          <a:noFill/>
          <a:miter lim="800000"/>
          <a:headEnd/>
          <a:tailEnd/>
        </a:ln>
        <a:effectLst/>
      </xdr:spPr>
      <xdr:txBody>
        <a:bodyPr vertOverflow="clip" wrap="square" lIns="27432" tIns="22860" rIns="27432" bIns="0" anchor="t" upright="1"/>
        <a:lstStyle/>
        <a:p>
          <a:pPr algn="just" rtl="0">
            <a:defRPr sz="1000"/>
          </a:pPr>
          <a:r>
            <a:rPr lang="en-US" sz="800" b="1" i="0" strike="noStrike">
              <a:solidFill>
                <a:srgbClr val="000000"/>
              </a:solidFill>
              <a:latin typeface="Arial"/>
              <a:cs typeface="Arial"/>
            </a:rPr>
            <a:t>Vendor's certificate: </a:t>
          </a:r>
          <a:r>
            <a:rPr lang="en-US" sz="800" b="0" i="0" strike="noStrike">
              <a:solidFill>
                <a:srgbClr val="000000"/>
              </a:solidFill>
              <a:latin typeface="Arial"/>
              <a:cs typeface="Arial"/>
            </a:rPr>
            <a:t> I hereby certify under penalty of perjury that the items and totals listed herin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veterans Status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0</xdr:row>
          <xdr:rowOff>146050</xdr:rowOff>
        </xdr:from>
        <xdr:to>
          <xdr:col>10</xdr:col>
          <xdr:colOff>228600</xdr:colOff>
          <xdr:row>54</xdr:row>
          <xdr:rowOff>38100</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xdr:row>
          <xdr:rowOff>12700</xdr:rowOff>
        </xdr:from>
        <xdr:to>
          <xdr:col>21</xdr:col>
          <xdr:colOff>12700</xdr:colOff>
          <xdr:row>33</xdr:row>
          <xdr:rowOff>12700</xdr:rowOff>
        </xdr:to>
        <xdr:sp macro="" textlink="">
          <xdr:nvSpPr>
            <xdr:cNvPr id="16387" name="Object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438150</xdr:colOff>
      <xdr:row>0</xdr:row>
      <xdr:rowOff>38100</xdr:rowOff>
    </xdr:from>
    <xdr:to>
      <xdr:col>4</xdr:col>
      <xdr:colOff>243114</xdr:colOff>
      <xdr:row>1</xdr:row>
      <xdr:rowOff>217967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66950" y="38100"/>
          <a:ext cx="414564" cy="408467"/>
        </a:xfrm>
        <a:prstGeom prst="rect">
          <a:avLst/>
        </a:prstGeom>
      </xdr:spPr>
    </xdr:pic>
    <xdr:clientData/>
  </xdr:twoCellAnchor>
  <xdr:twoCellAnchor editAs="oneCell">
    <xdr:from>
      <xdr:col>3</xdr:col>
      <xdr:colOff>438150</xdr:colOff>
      <xdr:row>0</xdr:row>
      <xdr:rowOff>38100</xdr:rowOff>
    </xdr:from>
    <xdr:to>
      <xdr:col>4</xdr:col>
      <xdr:colOff>243114</xdr:colOff>
      <xdr:row>1</xdr:row>
      <xdr:rowOff>217967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66950" y="38100"/>
          <a:ext cx="414564" cy="4084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anas\AppData\Local\Microsoft\Windows\INetCache\Content.Outlook\XBSO5MGG\ESD%20123%20LEDGER%20INVOICE%2012.13.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rianas\AppData\Local\Microsoft\Windows\INetCache\Content.Outlook\XBSO5MGG\ESD%20123%20LEDGER%20INVOICE%20-%20November%202016%20(KiB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rattDE\AppData\Local\Microsoft\Windows\Temporary%20Internet%20Files\Content.Outlook\5JO73C7E\Pre-ETS%20Invoi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nfik\AppData\Local\Microsoft\Windows\Temporary%20Internet%20Files\Content.Outlook\FSNYC8C3\Pre-ETS%20Invoi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rattDE\AppData\Local\Microsoft\Windows\Temporary%20Internet%20Files\Content.Outlook\5JO73C7E\JOURNAL%20INVOICE\PROVIDER%20INFORM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EXPENSE"/>
      <sheetName val="WORK-BASED"/>
      <sheetName val="INSTRUCTIONS"/>
      <sheetName val="Sheet1"/>
      <sheetName val="PROVIDER INFO"/>
      <sheetName val="STUDENT DATA"/>
      <sheetName val="SERVICE JOURNAL"/>
      <sheetName val="A19-1A"/>
      <sheetName val="SERVICE SUMMARY"/>
      <sheetName val="RSA"/>
      <sheetName val="Sheet2"/>
    </sheetNames>
    <sheetDataSet>
      <sheetData sheetId="0">
        <row r="1">
          <cell r="AA1" t="str">
            <v>JOB EXPLORATION</v>
          </cell>
        </row>
        <row r="2">
          <cell r="AA2" t="str">
            <v>POST-SECONDARY EDUCATION</v>
          </cell>
        </row>
        <row r="3">
          <cell r="AA3" t="str">
            <v>WORKPLACE READINESS</v>
          </cell>
        </row>
        <row r="4">
          <cell r="AA4" t="str">
            <v>SELF ADVOCACY COUNSELING</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EXPENSE"/>
      <sheetName val="WORK-BASED"/>
      <sheetName val="INSTRUCTIONS"/>
      <sheetName val="Sheet1"/>
      <sheetName val="PROVIDER INFO"/>
      <sheetName val="STUDENT DATA"/>
      <sheetName val="SERVICE JOURNAL"/>
      <sheetName val="A19-1A"/>
      <sheetName val="SERVICE SUMMARY"/>
      <sheetName val="RSA"/>
      <sheetName val="Sheet2"/>
    </sheetNames>
    <sheetDataSet>
      <sheetData sheetId="0">
        <row r="1">
          <cell r="AA1" t="str">
            <v>JOB EXPLORATION</v>
          </cell>
        </row>
        <row r="2">
          <cell r="AA2" t="str">
            <v>POST-SECONDARY EDUCATION</v>
          </cell>
        </row>
        <row r="3">
          <cell r="AA3" t="str">
            <v>WORKPLACE READINESS</v>
          </cell>
        </row>
        <row r="4">
          <cell r="AA4" t="str">
            <v>SELF ADVOCACY COUNSELING</v>
          </cell>
        </row>
      </sheetData>
      <sheetData sheetId="1">
        <row r="8">
          <cell r="F8">
            <v>0</v>
          </cell>
        </row>
      </sheetData>
      <sheetData sheetId="2"/>
      <sheetData sheetId="3"/>
      <sheetData sheetId="4">
        <row r="9">
          <cell r="E9" t="str">
            <v>SWV0007738-00</v>
          </cell>
        </row>
        <row r="14">
          <cell r="E14">
            <v>0</v>
          </cell>
        </row>
      </sheetData>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ER ACTIVITY"/>
      <sheetName val="A19-1A"/>
      <sheetName val="CALCS"/>
      <sheetName val="Accounting Block Cont."/>
      <sheetName val="Additional Pmnt Points"/>
    </sheetNames>
    <sheetDataSet>
      <sheetData sheetId="0">
        <row r="1">
          <cell r="AA1" t="str">
            <v>JOB EXPLORATION</v>
          </cell>
        </row>
        <row r="2">
          <cell r="AA2" t="str">
            <v>WORK-BASED LEARNING</v>
          </cell>
        </row>
        <row r="3">
          <cell r="AA3" t="str">
            <v>EDUCATIONAL COUNSELING</v>
          </cell>
        </row>
        <row r="4">
          <cell r="AA4" t="str">
            <v>WORKPLACE READINESS</v>
          </cell>
        </row>
        <row r="5">
          <cell r="AA5" t="str">
            <v>SELF ADVOCACY COUNSELING</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ER ACTIVITY"/>
      <sheetName val="A19-1A"/>
      <sheetName val="CALCS"/>
      <sheetName val="Accounting Block Cont."/>
      <sheetName val="Additional Pmnt Points"/>
    </sheetNames>
    <sheetDataSet>
      <sheetData sheetId="0">
        <row r="1">
          <cell r="AA1" t="str">
            <v>JOB EXPLORATION</v>
          </cell>
        </row>
        <row r="2">
          <cell r="AA2" t="str">
            <v>WORK-BASED LEARNING</v>
          </cell>
        </row>
        <row r="3">
          <cell r="AA3" t="str">
            <v>EDUCATIONAL COUNSELING</v>
          </cell>
        </row>
        <row r="4">
          <cell r="AA4" t="str">
            <v>WORKPLACE READINESS</v>
          </cell>
        </row>
        <row r="5">
          <cell r="AA5" t="str">
            <v>SELF ADVOCACY COUNSELING</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ow r="1">
          <cell r="A1" t="str">
            <v>Unique ID</v>
          </cell>
          <cell r="B1" t="str">
            <v>SWV #</v>
          </cell>
          <cell r="C1" t="str">
            <v>CONTRACT</v>
          </cell>
          <cell r="D1" t="str">
            <v>Start Date</v>
          </cell>
          <cell r="E1" t="str">
            <v>End Date</v>
          </cell>
          <cell r="F1" t="str">
            <v>CONTRACT</v>
          </cell>
          <cell r="G1" t="str">
            <v>Unique Contractor ID</v>
          </cell>
          <cell r="H1" t="str">
            <v>Contract Begin</v>
          </cell>
          <cell r="I1" t="str">
            <v xml:space="preserve">Contract End </v>
          </cell>
          <cell r="J1" t="str">
            <v>CONTRACTOR NAME</v>
          </cell>
          <cell r="K1" t="str">
            <v>CONTACT</v>
          </cell>
          <cell r="M1" t="str">
            <v>ADDRESS</v>
          </cell>
          <cell r="N1" t="str">
            <v>ADDRESS 2</v>
          </cell>
          <cell r="O1" t="str">
            <v xml:space="preserve">CITY </v>
          </cell>
          <cell r="P1" t="str">
            <v xml:space="preserve">STATE </v>
          </cell>
          <cell r="Q1" t="str">
            <v>ZIP</v>
          </cell>
          <cell r="R1" t="str">
            <v>PHONE</v>
          </cell>
          <cell r="S1" t="str">
            <v>E Mail Address</v>
          </cell>
        </row>
        <row r="2">
          <cell r="A2" t="str">
            <v>SWV0000111-011665-54232</v>
          </cell>
          <cell r="B2" t="str">
            <v>SWV0000111-01</v>
          </cell>
          <cell r="C2" t="str">
            <v>1665-54232</v>
          </cell>
          <cell r="D2">
            <v>0</v>
          </cell>
          <cell r="E2">
            <v>0</v>
          </cell>
          <cell r="F2" t="str">
            <v>1665-54232</v>
          </cell>
          <cell r="G2">
            <v>0</v>
          </cell>
          <cell r="H2">
            <v>0</v>
          </cell>
          <cell r="I2">
            <v>0</v>
          </cell>
          <cell r="J2" t="str">
            <v>HIGHLINE COLLEGE EMPLOYMENT PROGRAM</v>
          </cell>
          <cell r="K2" t="str">
            <v>LINDA MICHAEL</v>
          </cell>
          <cell r="L2">
            <v>0</v>
          </cell>
          <cell r="M2" t="str">
            <v xml:space="preserve">2400 S 240TH ST </v>
          </cell>
          <cell r="N2" t="str">
            <v>MS 99281</v>
          </cell>
          <cell r="O2" t="str">
            <v>DES MOINES</v>
          </cell>
          <cell r="P2" t="str">
            <v>WA</v>
          </cell>
          <cell r="Q2" t="str">
            <v>98198-9800</v>
          </cell>
          <cell r="R2" t="str">
            <v>(206) 592-3222</v>
          </cell>
          <cell r="S2" t="str">
            <v>LMICHAEL@highline.edu</v>
          </cell>
        </row>
        <row r="3">
          <cell r="A3" t="str">
            <v>SWV0017140-001612-64714</v>
          </cell>
          <cell r="B3" t="str">
            <v>SWV0017140-00</v>
          </cell>
          <cell r="C3" t="str">
            <v>1612-64714</v>
          </cell>
          <cell r="D3">
            <v>0</v>
          </cell>
          <cell r="E3">
            <v>0</v>
          </cell>
          <cell r="F3" t="str">
            <v>1612-64714</v>
          </cell>
          <cell r="G3">
            <v>0</v>
          </cell>
          <cell r="H3">
            <v>0</v>
          </cell>
          <cell r="I3">
            <v>0</v>
          </cell>
          <cell r="J3" t="str">
            <v>NORTHWEST SERVICES COUNCIL</v>
          </cell>
          <cell r="K3" t="str">
            <v>ALEX KOSMIDES</v>
          </cell>
          <cell r="M3" t="str">
            <v>PO BOX 2009</v>
          </cell>
          <cell r="O3" t="str">
            <v>BELLINGHAM</v>
          </cell>
          <cell r="P3" t="str">
            <v>WA</v>
          </cell>
          <cell r="Q3" t="str">
            <v>98227-2009</v>
          </cell>
          <cell r="R3" t="str">
            <v>(360)676-3207</v>
          </cell>
          <cell r="S3" t="str">
            <v>akosmides@workforcenorthwest.org</v>
          </cell>
        </row>
        <row r="4">
          <cell r="A4" t="str">
            <v>SWV0015951-021632-55171</v>
          </cell>
          <cell r="B4" t="str">
            <v>SWV0015951-02</v>
          </cell>
          <cell r="C4" t="str">
            <v>1632-55171</v>
          </cell>
          <cell r="D4">
            <v>0</v>
          </cell>
          <cell r="E4">
            <v>0</v>
          </cell>
          <cell r="F4" t="str">
            <v>1632-55171</v>
          </cell>
          <cell r="G4">
            <v>0</v>
          </cell>
          <cell r="H4">
            <v>0</v>
          </cell>
          <cell r="I4">
            <v>0</v>
          </cell>
          <cell r="J4" t="str">
            <v>SEATTLE UNIVERSITY</v>
          </cell>
          <cell r="K4" t="str">
            <v>REBECCA MCCOLL</v>
          </cell>
          <cell r="M4" t="str">
            <v>PO BOX 222000</v>
          </cell>
          <cell r="N4" t="str">
            <v>901 12TH AVENUE</v>
          </cell>
          <cell r="O4" t="str">
            <v>SEATTLE</v>
          </cell>
          <cell r="P4" t="str">
            <v>WA</v>
          </cell>
          <cell r="Q4" t="str">
            <v>98122-1090</v>
          </cell>
          <cell r="R4" t="str">
            <v>(206)296-5761</v>
          </cell>
          <cell r="S4" t="str">
            <v>mccollr@seattleu.edu</v>
          </cell>
        </row>
        <row r="5">
          <cell r="A5" t="str">
            <v>SWV0032239-001612-64321</v>
          </cell>
          <cell r="B5" t="str">
            <v>SWV0032239-00</v>
          </cell>
          <cell r="C5" t="str">
            <v>1612-64321</v>
          </cell>
          <cell r="D5">
            <v>42510</v>
          </cell>
          <cell r="E5">
            <v>43373</v>
          </cell>
          <cell r="F5" t="str">
            <v>1612-64321</v>
          </cell>
          <cell r="G5">
            <v>0</v>
          </cell>
          <cell r="H5">
            <v>0</v>
          </cell>
          <cell r="I5">
            <v>0</v>
          </cell>
          <cell r="J5" t="str">
            <v>SKILLSOURCE</v>
          </cell>
          <cell r="K5" t="str">
            <v>DAVID PETERSEN</v>
          </cell>
          <cell r="L5">
            <v>0</v>
          </cell>
          <cell r="M5" t="str">
            <v>240 N MISSION ST</v>
          </cell>
          <cell r="N5" t="str">
            <v>PO BOX 2360</v>
          </cell>
          <cell r="O5" t="str">
            <v>WENATCHEE</v>
          </cell>
          <cell r="P5" t="str">
            <v>WA</v>
          </cell>
          <cell r="Q5">
            <v>98807</v>
          </cell>
          <cell r="R5" t="str">
            <v>(509)663-3091</v>
          </cell>
          <cell r="S5" t="str">
            <v>dave@skillsource.org</v>
          </cell>
        </row>
        <row r="6">
          <cell r="A6" t="str">
            <v>SWV0000184-001665-61862</v>
          </cell>
          <cell r="B6" t="str">
            <v>SWV0000184-00</v>
          </cell>
          <cell r="C6" t="str">
            <v>1665-61862</v>
          </cell>
          <cell r="D6">
            <v>0</v>
          </cell>
          <cell r="E6">
            <v>0</v>
          </cell>
          <cell r="F6" t="str">
            <v>1665-61862</v>
          </cell>
          <cell r="G6">
            <v>0</v>
          </cell>
          <cell r="H6">
            <v>0</v>
          </cell>
          <cell r="I6">
            <v>0</v>
          </cell>
          <cell r="J6" t="str">
            <v>WASH ST COMM COLLEGES DIST 17</v>
          </cell>
          <cell r="K6" t="str">
            <v>LINDA AMES</v>
          </cell>
          <cell r="L6" t="str">
            <v>Doug Mitchell</v>
          </cell>
          <cell r="M6" t="str">
            <v>3305 W FORT GEORGE WRIGHT DR</v>
          </cell>
          <cell r="O6" t="str">
            <v>SPOKANE</v>
          </cell>
          <cell r="P6" t="str">
            <v>WA</v>
          </cell>
          <cell r="Q6" t="str">
            <v>99224-5228</v>
          </cell>
          <cell r="R6" t="str">
            <v>(509)279-6033</v>
          </cell>
          <cell r="S6" t="str">
            <v>linda.ames@scc.spokane.edu</v>
          </cell>
        </row>
        <row r="7">
          <cell r="A7" t="str">
            <v>SWV0168877-001612-64561</v>
          </cell>
          <cell r="B7" t="str">
            <v>SWV0168877-00</v>
          </cell>
          <cell r="C7" t="str">
            <v>1612-64561</v>
          </cell>
          <cell r="D7">
            <v>0</v>
          </cell>
          <cell r="E7">
            <v>0</v>
          </cell>
          <cell r="F7" t="str">
            <v>1612-64561</v>
          </cell>
          <cell r="G7">
            <v>0</v>
          </cell>
          <cell r="H7">
            <v>0</v>
          </cell>
          <cell r="I7">
            <v>0</v>
          </cell>
          <cell r="J7" t="str">
            <v>SPOKANE AREA WORKFORCE DEVELOPMENT COUNCIL</v>
          </cell>
          <cell r="K7" t="str">
            <v>JESSICA CLAYTON</v>
          </cell>
          <cell r="M7" t="str">
            <v xml:space="preserve">2000 N GREENE ST </v>
          </cell>
          <cell r="N7" t="str">
            <v>MS 2158</v>
          </cell>
          <cell r="O7" t="str">
            <v>SPOKANE</v>
          </cell>
          <cell r="P7" t="str">
            <v>WA</v>
          </cell>
          <cell r="Q7">
            <v>99217</v>
          </cell>
          <cell r="R7" t="str">
            <v>(509)533-8473</v>
          </cell>
          <cell r="S7" t="str">
            <v>JCLAYTON@WDCSPOKANE.COM</v>
          </cell>
        </row>
        <row r="8">
          <cell r="A8" t="str">
            <v>1612-64653</v>
          </cell>
          <cell r="B8">
            <v>0</v>
          </cell>
          <cell r="C8" t="str">
            <v>1612-64653</v>
          </cell>
          <cell r="D8">
            <v>0</v>
          </cell>
          <cell r="E8">
            <v>0</v>
          </cell>
          <cell r="F8" t="str">
            <v>1612-64653</v>
          </cell>
          <cell r="G8">
            <v>0</v>
          </cell>
          <cell r="H8">
            <v>0</v>
          </cell>
          <cell r="I8">
            <v>0</v>
          </cell>
          <cell r="J8" t="str">
            <v>SOUTHWEST WASHINGTON WORKFORCE DEVELOPMENT COUNCIL</v>
          </cell>
          <cell r="K8" t="str">
            <v>CHELSEA CHUNN</v>
          </cell>
          <cell r="M8" t="str">
            <v xml:space="preserve">805 BROADWAY STREET </v>
          </cell>
          <cell r="N8" t="str">
            <v>SUITE 412</v>
          </cell>
          <cell r="O8" t="str">
            <v>VANCOUVER</v>
          </cell>
          <cell r="P8" t="str">
            <v>WA</v>
          </cell>
          <cell r="Q8" t="str">
            <v>98660-3310</v>
          </cell>
          <cell r="R8" t="str">
            <v>360 567-1066</v>
          </cell>
          <cell r="S8" t="str">
            <v>CCHUNN@SWWDC.ORG</v>
          </cell>
        </row>
        <row r="9">
          <cell r="A9" t="str">
            <v>1663-64667</v>
          </cell>
          <cell r="B9">
            <v>0</v>
          </cell>
          <cell r="C9" t="str">
            <v>1663-64667</v>
          </cell>
          <cell r="D9">
            <v>0</v>
          </cell>
          <cell r="E9">
            <v>0</v>
          </cell>
          <cell r="F9" t="str">
            <v>1663-64667</v>
          </cell>
          <cell r="G9">
            <v>0</v>
          </cell>
          <cell r="H9">
            <v>0</v>
          </cell>
          <cell r="I9">
            <v>0</v>
          </cell>
          <cell r="J9" t="str">
            <v>KITSAP COUNTY BOARD OF COMMISSIONER'S</v>
          </cell>
          <cell r="K9" t="str">
            <v>BOB POTTER</v>
          </cell>
          <cell r="M9" t="str">
            <v>614 DIVISION ST MS4</v>
          </cell>
          <cell r="O9" t="str">
            <v>PORT ORCHARD</v>
          </cell>
          <cell r="P9" t="str">
            <v>WA</v>
          </cell>
          <cell r="Q9">
            <v>98366</v>
          </cell>
        </row>
        <row r="10">
          <cell r="A10" t="str">
            <v>1665-69607</v>
          </cell>
          <cell r="B10">
            <v>0</v>
          </cell>
          <cell r="C10" t="str">
            <v>1665-69607</v>
          </cell>
          <cell r="D10">
            <v>0</v>
          </cell>
          <cell r="E10">
            <v>0</v>
          </cell>
          <cell r="F10" t="str">
            <v>1665-69607</v>
          </cell>
          <cell r="G10">
            <v>0</v>
          </cell>
          <cell r="H10">
            <v>0</v>
          </cell>
          <cell r="I10">
            <v>0</v>
          </cell>
          <cell r="J10" t="str">
            <v>UNIVERSITY OF WASHINGTON CENTER FOR TECHNOLOGY AND DISABILITY STUDIES</v>
          </cell>
          <cell r="K10" t="str">
            <v>ALAN KNUE</v>
          </cell>
          <cell r="M10" t="str">
            <v>PO BOX 357920</v>
          </cell>
          <cell r="O10" t="str">
            <v>SEATTLE</v>
          </cell>
          <cell r="P10" t="str">
            <v>WA</v>
          </cell>
          <cell r="Q10" t="str">
            <v>98195-7920</v>
          </cell>
          <cell r="R10" t="str">
            <v>(206)543-4779</v>
          </cell>
        </row>
        <row r="11">
          <cell r="A11" t="str">
            <v>SWV0000280-001612-64350</v>
          </cell>
          <cell r="B11" t="str">
            <v>SWV0000280-00</v>
          </cell>
          <cell r="C11" t="str">
            <v>1612-64350</v>
          </cell>
          <cell r="D11">
            <v>0</v>
          </cell>
          <cell r="E11">
            <v>0</v>
          </cell>
          <cell r="F11" t="str">
            <v>1612-64350</v>
          </cell>
          <cell r="G11">
            <v>0</v>
          </cell>
          <cell r="H11">
            <v>0</v>
          </cell>
          <cell r="I11">
            <v>0</v>
          </cell>
          <cell r="J11" t="str">
            <v>MORNINGSIDE</v>
          </cell>
          <cell r="K11" t="str">
            <v>NIKKI WEGNER</v>
          </cell>
          <cell r="L11">
            <v>0</v>
          </cell>
          <cell r="M11" t="str">
            <v>PO BOX 7936</v>
          </cell>
          <cell r="N11">
            <v>0</v>
          </cell>
          <cell r="O11" t="str">
            <v>OLYMPIA</v>
          </cell>
          <cell r="P11" t="str">
            <v>WA</v>
          </cell>
          <cell r="Q11" t="str">
            <v>98507-7936</v>
          </cell>
          <cell r="R11" t="str">
            <v>(360)5963509</v>
          </cell>
          <cell r="S11" t="str">
            <v xml:space="preserve">nwegner@mside.org </v>
          </cell>
        </row>
        <row r="12">
          <cell r="A12" t="str">
            <v>SWV0006545-001663-64834</v>
          </cell>
          <cell r="B12" t="str">
            <v>SWV0006545-00</v>
          </cell>
          <cell r="C12" t="str">
            <v>1663-64834</v>
          </cell>
          <cell r="D12">
            <v>0</v>
          </cell>
          <cell r="E12">
            <v>0</v>
          </cell>
          <cell r="F12" t="str">
            <v>1663-64834</v>
          </cell>
          <cell r="G12">
            <v>0</v>
          </cell>
          <cell r="H12">
            <v>0</v>
          </cell>
          <cell r="I12">
            <v>0</v>
          </cell>
          <cell r="J12" t="str">
            <v>TACOMA PIERCE CNTY EMPLOYMENT &amp; TRAINING</v>
          </cell>
          <cell r="K12" t="str">
            <v>MaryEllen Laird</v>
          </cell>
          <cell r="M12" t="str">
            <v>3640 S CEDAR ST</v>
          </cell>
          <cell r="O12" t="str">
            <v>TACOMA</v>
          </cell>
          <cell r="P12" t="str">
            <v>WA</v>
          </cell>
          <cell r="Q12" t="str">
            <v>98409-5714</v>
          </cell>
          <cell r="R12" t="str">
            <v>253-448-8283</v>
          </cell>
          <cell r="S12" t="str">
            <v>mlaird@workforce-central.org</v>
          </cell>
        </row>
        <row r="13">
          <cell r="A13" t="str">
            <v>SWV0055800-001612-66115</v>
          </cell>
          <cell r="B13" t="str">
            <v>SWV0055800-00</v>
          </cell>
          <cell r="C13" t="str">
            <v>1612-66115</v>
          </cell>
          <cell r="D13">
            <v>42506</v>
          </cell>
          <cell r="E13">
            <v>43373</v>
          </cell>
          <cell r="F13" t="str">
            <v>1612-66115</v>
          </cell>
          <cell r="G13">
            <v>0</v>
          </cell>
          <cell r="H13">
            <v>42506</v>
          </cell>
          <cell r="I13">
            <v>43373</v>
          </cell>
          <cell r="J13" t="str">
            <v>SEATTTLE-KING CO WF DEV COUNCIL</v>
          </cell>
          <cell r="K13" t="str">
            <v>CRUZ OLIVIA GALLEGOS</v>
          </cell>
          <cell r="L13">
            <v>0</v>
          </cell>
          <cell r="M13" t="str">
            <v>MARKET PLACE ONE</v>
          </cell>
          <cell r="N13" t="str">
            <v>2003 WESTERN AVE STE 250</v>
          </cell>
          <cell r="O13" t="str">
            <v>SEATTLE</v>
          </cell>
          <cell r="P13" t="str">
            <v>WA</v>
          </cell>
          <cell r="Q13" t="str">
            <v>98121-2162</v>
          </cell>
          <cell r="R13" t="str">
            <v>(206)448-0474</v>
          </cell>
          <cell r="S13" t="str">
            <v>msessions@seakingwdc.org</v>
          </cell>
        </row>
        <row r="14">
          <cell r="A14" t="str">
            <v>SWV0033053-011612-63480</v>
          </cell>
          <cell r="B14" t="str">
            <v>SWV0033053-01</v>
          </cell>
          <cell r="C14" t="str">
            <v>1612-63480</v>
          </cell>
          <cell r="D14">
            <v>0</v>
          </cell>
          <cell r="E14">
            <v>0</v>
          </cell>
          <cell r="F14" t="str">
            <v>1612-63480</v>
          </cell>
          <cell r="G14">
            <v>0</v>
          </cell>
          <cell r="H14">
            <v>0</v>
          </cell>
          <cell r="I14">
            <v>0</v>
          </cell>
          <cell r="J14" t="str">
            <v>SOUTH CENTRAL WORKFORCE DEVELOPMENT COUNCIL</v>
          </cell>
          <cell r="K14" t="str">
            <v>TAMARA BOSLER</v>
          </cell>
          <cell r="L14">
            <v>0</v>
          </cell>
          <cell r="M14" t="str">
            <v>1205 AHTANUM RIDGE DRIVE</v>
          </cell>
          <cell r="N14" t="str">
            <v>SUITE B</v>
          </cell>
          <cell r="O14" t="str">
            <v>UNION GAP</v>
          </cell>
          <cell r="P14" t="str">
            <v>WA</v>
          </cell>
          <cell r="Q14">
            <v>98903</v>
          </cell>
          <cell r="R14" t="str">
            <v>(509)574-1950</v>
          </cell>
          <cell r="S14" t="str">
            <v>TAMARA.BOSLER@CO.YAKIMA.WA.US</v>
          </cell>
        </row>
        <row r="15">
          <cell r="A15" t="str">
            <v>SWV0002460-001612-64022</v>
          </cell>
          <cell r="B15" t="str">
            <v>SWV0002460-00</v>
          </cell>
          <cell r="C15" t="str">
            <v>1612-64022</v>
          </cell>
          <cell r="D15">
            <v>0</v>
          </cell>
          <cell r="E15">
            <v>0</v>
          </cell>
          <cell r="F15" t="str">
            <v>1612-64022</v>
          </cell>
          <cell r="G15">
            <v>0</v>
          </cell>
          <cell r="H15">
            <v>0</v>
          </cell>
          <cell r="I15">
            <v>0</v>
          </cell>
          <cell r="J15" t="str">
            <v>RURAL RESOURCES COMMUNITY ACTION</v>
          </cell>
          <cell r="K15" t="str">
            <v>ROD VAN ALYNE</v>
          </cell>
          <cell r="M15" t="str">
            <v>956 S MAIN STREET</v>
          </cell>
          <cell r="O15" t="str">
            <v>COLVILLE</v>
          </cell>
          <cell r="P15" t="str">
            <v>WA</v>
          </cell>
          <cell r="Q15">
            <v>99114</v>
          </cell>
          <cell r="R15" t="str">
            <v>(509)685-6094</v>
          </cell>
          <cell r="S15" t="str">
            <v>rvanalyne@ruralresources.org</v>
          </cell>
        </row>
        <row r="16">
          <cell r="A16" t="str">
            <v>SWV0076117-001669-60810</v>
          </cell>
          <cell r="B16" t="str">
            <v>SWV0076117-00</v>
          </cell>
          <cell r="C16" t="str">
            <v>1669-60810</v>
          </cell>
          <cell r="D16">
            <v>0</v>
          </cell>
          <cell r="E16">
            <v>0</v>
          </cell>
          <cell r="F16" t="str">
            <v>1669-60810</v>
          </cell>
          <cell r="G16">
            <v>0</v>
          </cell>
          <cell r="H16">
            <v>0</v>
          </cell>
          <cell r="I16">
            <v>0</v>
          </cell>
          <cell r="J16" t="str">
            <v>PACIFIC MOUNTAIN WORKFORCE DEVELOPMENT COUNCILS</v>
          </cell>
          <cell r="K16" t="str">
            <v>SEAN MURPHY</v>
          </cell>
          <cell r="L16">
            <v>0</v>
          </cell>
          <cell r="M16" t="str">
            <v>1570 IRVING ST SW</v>
          </cell>
          <cell r="N16">
            <v>0</v>
          </cell>
          <cell r="O16" t="str">
            <v>TUMWATER</v>
          </cell>
          <cell r="P16" t="str">
            <v>WA</v>
          </cell>
          <cell r="Q16" t="str">
            <v>98512-6368</v>
          </cell>
          <cell r="R16" t="str">
            <v>(360)470-3162</v>
          </cell>
          <cell r="S16" t="str">
            <v>sean@pacmtn.org</v>
          </cell>
        </row>
        <row r="17">
          <cell r="A17" t="str">
            <v>SWV0150723-001612-63946</v>
          </cell>
          <cell r="B17" t="str">
            <v>SWV0150723-00</v>
          </cell>
          <cell r="C17" t="str">
            <v>1612-63946</v>
          </cell>
          <cell r="D17">
            <v>42491</v>
          </cell>
          <cell r="E17">
            <v>43373</v>
          </cell>
          <cell r="F17" t="str">
            <v>1612-63946</v>
          </cell>
          <cell r="G17">
            <v>0</v>
          </cell>
          <cell r="H17">
            <v>0</v>
          </cell>
          <cell r="I17">
            <v>0</v>
          </cell>
          <cell r="J17" t="str">
            <v>OPEN DOORS FOR MULTICULTURAL FAMILIES</v>
          </cell>
          <cell r="K17" t="str">
            <v>GINGER KWAN</v>
          </cell>
          <cell r="M17" t="str">
            <v>24437 RUSSELL RD. STE. 220</v>
          </cell>
          <cell r="O17" t="str">
            <v>KENT</v>
          </cell>
          <cell r="P17" t="str">
            <v>WA</v>
          </cell>
          <cell r="Q17">
            <v>98032</v>
          </cell>
          <cell r="R17" t="str">
            <v>(253)216-4479</v>
          </cell>
          <cell r="S17" t="str">
            <v>GINGERK@MULTICULTURALFAMILIES.ORG</v>
          </cell>
        </row>
        <row r="18">
          <cell r="A18" t="str">
            <v>SWV0182326-001761-92170</v>
          </cell>
          <cell r="B18" t="str">
            <v>SWV0182326-00</v>
          </cell>
          <cell r="C18" t="str">
            <v>1761-92170</v>
          </cell>
          <cell r="D18">
            <v>0</v>
          </cell>
          <cell r="E18">
            <v>0</v>
          </cell>
          <cell r="F18" t="str">
            <v>1761-92170</v>
          </cell>
          <cell r="G18">
            <v>0</v>
          </cell>
          <cell r="H18">
            <v>0</v>
          </cell>
          <cell r="I18">
            <v>0</v>
          </cell>
          <cell r="J18" t="str">
            <v xml:space="preserve">NEWESD 101 </v>
          </cell>
          <cell r="K18" t="str">
            <v>FRAN MCCARTHY</v>
          </cell>
          <cell r="M18" t="str">
            <v>216 W CLIFF DR</v>
          </cell>
          <cell r="O18" t="str">
            <v>SPOKANE</v>
          </cell>
          <cell r="P18" t="str">
            <v>WA</v>
          </cell>
          <cell r="Q18">
            <v>99204</v>
          </cell>
          <cell r="R18" t="str">
            <v>(509)789-3800</v>
          </cell>
          <cell r="S18" t="str">
            <v>fmccarthy@esd101.net</v>
          </cell>
        </row>
        <row r="19">
          <cell r="A19" t="str">
            <v>SWV0009679-00</v>
          </cell>
          <cell r="B19" t="str">
            <v>SWV0009679-00</v>
          </cell>
          <cell r="C19">
            <v>0</v>
          </cell>
          <cell r="D19">
            <v>0</v>
          </cell>
          <cell r="E19">
            <v>0</v>
          </cell>
          <cell r="F19">
            <v>0</v>
          </cell>
          <cell r="G19">
            <v>0</v>
          </cell>
          <cell r="H19">
            <v>0</v>
          </cell>
          <cell r="I19">
            <v>0</v>
          </cell>
          <cell r="J19" t="str">
            <v>EDUCATIONAL SERVICE DISTRICT 105</v>
          </cell>
          <cell r="K19" t="str">
            <v>FAYE FUCHS</v>
          </cell>
          <cell r="M19" t="str">
            <v>33 SOUTH SECOND AVE</v>
          </cell>
          <cell r="O19" t="str">
            <v>YAKIMA</v>
          </cell>
          <cell r="P19" t="str">
            <v>WA</v>
          </cell>
          <cell r="Q19">
            <v>98902</v>
          </cell>
          <cell r="R19" t="str">
            <v>(509)575-2885</v>
          </cell>
          <cell r="S19" t="str">
            <v xml:space="preserve">faye.fuchs@esd105.org </v>
          </cell>
        </row>
        <row r="20">
          <cell r="A20" t="str">
            <v>SWV0007186-00</v>
          </cell>
          <cell r="B20" t="str">
            <v>SWV0007186-00</v>
          </cell>
          <cell r="C20">
            <v>0</v>
          </cell>
          <cell r="D20">
            <v>0</v>
          </cell>
          <cell r="E20">
            <v>0</v>
          </cell>
          <cell r="F20">
            <v>0</v>
          </cell>
          <cell r="G20">
            <v>0</v>
          </cell>
          <cell r="H20">
            <v>0</v>
          </cell>
          <cell r="I20">
            <v>0</v>
          </cell>
          <cell r="J20" t="str">
            <v>EDUCATIONAL SERVICE DISTRICT 112</v>
          </cell>
          <cell r="K20" t="str">
            <v>JEANETTE FORMAN</v>
          </cell>
          <cell r="M20" t="str">
            <v>2500 NE 65th Avenue</v>
          </cell>
          <cell r="O20" t="str">
            <v>Vancouver</v>
          </cell>
          <cell r="P20" t="str">
            <v xml:space="preserve">WA </v>
          </cell>
          <cell r="Q20">
            <v>98661</v>
          </cell>
          <cell r="R20" t="str">
            <v>(360)355-3118</v>
          </cell>
          <cell r="S20" t="str">
            <v>jeanette.forman@esd112.org</v>
          </cell>
        </row>
        <row r="21">
          <cell r="A21" t="str">
            <v>SWV0013799-001661-78715</v>
          </cell>
          <cell r="B21" t="str">
            <v>SWV0013799-00</v>
          </cell>
          <cell r="C21" t="str">
            <v>1661-78715</v>
          </cell>
          <cell r="D21">
            <v>42688</v>
          </cell>
          <cell r="E21">
            <v>43404</v>
          </cell>
          <cell r="F21" t="str">
            <v>1661-78715</v>
          </cell>
          <cell r="G21">
            <v>0</v>
          </cell>
          <cell r="H21">
            <v>0</v>
          </cell>
          <cell r="I21">
            <v>0</v>
          </cell>
          <cell r="J21" t="str">
            <v>CAPITAL REGION EDUCATIONAL SERVICE DISTRICT 113</v>
          </cell>
          <cell r="K21" t="str">
            <v>ABBY BOWERS</v>
          </cell>
          <cell r="L21">
            <v>0</v>
          </cell>
          <cell r="M21" t="str">
            <v>6005 TYEE DR SW</v>
          </cell>
          <cell r="N21">
            <v>0</v>
          </cell>
          <cell r="O21" t="str">
            <v>TUMWATER</v>
          </cell>
          <cell r="P21" t="str">
            <v>WA</v>
          </cell>
          <cell r="Q21" t="str">
            <v>98512-7356</v>
          </cell>
          <cell r="R21" t="str">
            <v>(360) 464-6716</v>
          </cell>
          <cell r="S21" t="str">
            <v>abowers@esd113.org</v>
          </cell>
        </row>
        <row r="22">
          <cell r="A22" t="str">
            <v>SWV0008263-00</v>
          </cell>
          <cell r="B22" t="str">
            <v>SWV0008263-00</v>
          </cell>
          <cell r="C22">
            <v>0</v>
          </cell>
          <cell r="D22">
            <v>0</v>
          </cell>
          <cell r="E22">
            <v>0</v>
          </cell>
          <cell r="F22">
            <v>0</v>
          </cell>
          <cell r="G22">
            <v>0</v>
          </cell>
          <cell r="H22">
            <v>0</v>
          </cell>
          <cell r="I22">
            <v>0</v>
          </cell>
          <cell r="J22" t="str">
            <v>OLYMPIC EDUCATIONAL SERVICE DISTRICT 114</v>
          </cell>
          <cell r="K22" t="str">
            <v>JENNIFER ACUNA</v>
          </cell>
          <cell r="M22" t="str">
            <v>105 NATIONAL AVENUE NORTH</v>
          </cell>
          <cell r="O22" t="str">
            <v>BREMERTON</v>
          </cell>
          <cell r="P22" t="str">
            <v>WA</v>
          </cell>
          <cell r="Q22">
            <v>98312</v>
          </cell>
          <cell r="R22" t="str">
            <v>(360)478-6886</v>
          </cell>
          <cell r="S22" t="str">
            <v xml:space="preserve">jacuna@oesd114.org </v>
          </cell>
        </row>
        <row r="23">
          <cell r="A23" t="str">
            <v xml:space="preserve">SWV0003025-001712-81362 </v>
          </cell>
          <cell r="B23" t="str">
            <v>SWV0003025-00</v>
          </cell>
          <cell r="C23" t="str">
            <v xml:space="preserve">1712-81362 </v>
          </cell>
          <cell r="D23">
            <v>0</v>
          </cell>
          <cell r="E23">
            <v>0</v>
          </cell>
          <cell r="F23" t="str">
            <v xml:space="preserve">1712-81362 </v>
          </cell>
          <cell r="G23">
            <v>0</v>
          </cell>
          <cell r="H23">
            <v>0</v>
          </cell>
          <cell r="I23">
            <v>0</v>
          </cell>
          <cell r="J23" t="str">
            <v>PUGET SOUND ESD</v>
          </cell>
          <cell r="K23" t="str">
            <v>LAURA MATSON</v>
          </cell>
          <cell r="M23" t="str">
            <v>800 OAKESDALE AVE SW</v>
          </cell>
          <cell r="O23" t="str">
            <v>RENTON</v>
          </cell>
          <cell r="P23" t="str">
            <v>WA</v>
          </cell>
          <cell r="Q23">
            <v>980575221</v>
          </cell>
          <cell r="R23" t="str">
            <v>(425)917-7825</v>
          </cell>
          <cell r="S23" t="str">
            <v>LMATSON@PSESD.ORG</v>
          </cell>
        </row>
        <row r="24">
          <cell r="A24" t="str">
            <v>SWV0007738-001661-77459</v>
          </cell>
          <cell r="B24" t="str">
            <v>SWV0007738-00</v>
          </cell>
          <cell r="C24" t="str">
            <v>1661-77459</v>
          </cell>
          <cell r="D24">
            <v>0</v>
          </cell>
          <cell r="E24">
            <v>0</v>
          </cell>
          <cell r="F24" t="str">
            <v>1661-77459</v>
          </cell>
          <cell r="G24">
            <v>0</v>
          </cell>
          <cell r="H24">
            <v>42675</v>
          </cell>
          <cell r="I24">
            <v>0</v>
          </cell>
          <cell r="J24" t="str">
            <v>EDUCATIONAL SERVICE DISTRICT 123</v>
          </cell>
          <cell r="K24" t="str">
            <v>KRISHEENA MASON</v>
          </cell>
          <cell r="L24" t="str">
            <v>Dr. Craig Bailey</v>
          </cell>
          <cell r="M24" t="str">
            <v>3924 W COURT ST</v>
          </cell>
          <cell r="O24" t="str">
            <v>PASCO</v>
          </cell>
          <cell r="P24" t="str">
            <v>WA</v>
          </cell>
          <cell r="Q24">
            <v>99301</v>
          </cell>
          <cell r="R24" t="str">
            <v>(509)544-5743</v>
          </cell>
          <cell r="S24" t="str">
            <v>kmason@esd123.org</v>
          </cell>
        </row>
        <row r="25">
          <cell r="A25" t="str">
            <v>SWV0038551-00</v>
          </cell>
          <cell r="B25" t="str">
            <v>SWV0038551-00</v>
          </cell>
          <cell r="C25">
            <v>0</v>
          </cell>
          <cell r="D25">
            <v>0</v>
          </cell>
          <cell r="E25">
            <v>0</v>
          </cell>
          <cell r="F25">
            <v>0</v>
          </cell>
          <cell r="G25">
            <v>0</v>
          </cell>
          <cell r="H25">
            <v>0</v>
          </cell>
          <cell r="I25">
            <v>0</v>
          </cell>
          <cell r="J25" t="str">
            <v>NORTH CENTRAL EDUCATIONAL SERVICE DISTRICT 171</v>
          </cell>
          <cell r="K25" t="str">
            <v>KEVIN RISDON</v>
          </cell>
          <cell r="M25" t="str">
            <v>PO BOX 1441</v>
          </cell>
          <cell r="O25" t="str">
            <v>WENATCHEE</v>
          </cell>
          <cell r="P25" t="str">
            <v>WA</v>
          </cell>
          <cell r="Q25">
            <v>98807</v>
          </cell>
          <cell r="R25" t="str">
            <v>(509)669-2025</v>
          </cell>
          <cell r="S25" t="str">
            <v>kevinr@ncesd.org</v>
          </cell>
        </row>
        <row r="26">
          <cell r="A26" t="str">
            <v>SWV0054495-00</v>
          </cell>
          <cell r="B26" t="str">
            <v>SWV0054495-00</v>
          </cell>
          <cell r="C26">
            <v>0</v>
          </cell>
          <cell r="D26">
            <v>0</v>
          </cell>
          <cell r="E26">
            <v>0</v>
          </cell>
          <cell r="F26">
            <v>0</v>
          </cell>
          <cell r="G26">
            <v>0</v>
          </cell>
          <cell r="H26">
            <v>0</v>
          </cell>
          <cell r="I26">
            <v>0</v>
          </cell>
          <cell r="J26" t="str">
            <v>NORTHWEST EDUCATIONAL SERVICE DISTRICT 189</v>
          </cell>
          <cell r="K26" t="str">
            <v>SHIRLEY CUTSHALL</v>
          </cell>
          <cell r="M26" t="str">
            <v>1601 R AVE</v>
          </cell>
          <cell r="O26" t="str">
            <v xml:space="preserve">ANACORTES </v>
          </cell>
          <cell r="P26" t="str">
            <v>WA</v>
          </cell>
          <cell r="Q26">
            <v>98221</v>
          </cell>
          <cell r="R26" t="str">
            <v>(360)299-4098</v>
          </cell>
        </row>
        <row r="27">
          <cell r="A27" t="str">
            <v>SWV0012584-05MOU</v>
          </cell>
          <cell r="B27" t="str">
            <v>SWV0012584-05</v>
          </cell>
          <cell r="C27" t="str">
            <v>MOU</v>
          </cell>
          <cell r="D27">
            <v>42734</v>
          </cell>
          <cell r="E27">
            <v>43646</v>
          </cell>
          <cell r="F27">
            <v>0</v>
          </cell>
          <cell r="G27">
            <v>0</v>
          </cell>
          <cell r="H27">
            <v>0</v>
          </cell>
          <cell r="I27">
            <v>0</v>
          </cell>
          <cell r="J27" t="str">
            <v>DSHS-JUVENILE REHABILITATION</v>
          </cell>
          <cell r="K27" t="str">
            <v>JAY TREAT</v>
          </cell>
          <cell r="M27" t="str">
            <v>P.O. BOX 45720</v>
          </cell>
          <cell r="O27" t="str">
            <v>OLYMPIA</v>
          </cell>
          <cell r="P27" t="str">
            <v>WA</v>
          </cell>
          <cell r="Q27" t="str">
            <v>98504-5720</v>
          </cell>
          <cell r="R27" t="str">
            <v>(360)902-0766</v>
          </cell>
          <cell r="S27" t="str">
            <v>Jay.treat@dshs.wa.gov</v>
          </cell>
        </row>
        <row r="28">
          <cell r="A28" t="str">
            <v>SWV0025273-00PURCHASE</v>
          </cell>
          <cell r="B28" t="str">
            <v>SWV0025273-00</v>
          </cell>
          <cell r="C28" t="str">
            <v>PURCHASE</v>
          </cell>
          <cell r="D28">
            <v>42940</v>
          </cell>
          <cell r="E28">
            <v>0</v>
          </cell>
          <cell r="F28" t="str">
            <v>PURCHASE</v>
          </cell>
          <cell r="G28">
            <v>0</v>
          </cell>
          <cell r="H28">
            <v>0</v>
          </cell>
          <cell r="I28">
            <v>0</v>
          </cell>
          <cell r="J28" t="str">
            <v>FULCRUM INSTITUTE DISPUTE</v>
          </cell>
          <cell r="K28" t="str">
            <v>GAIL COOPER</v>
          </cell>
          <cell r="L28" t="str">
            <v>DIANA BARNES</v>
          </cell>
          <cell r="M28" t="str">
            <v>RESOLUTION CLINIC</v>
          </cell>
          <cell r="N28" t="str">
            <v>211 WEST AUGUSTA</v>
          </cell>
          <cell r="O28" t="str">
            <v>SPOKANE</v>
          </cell>
          <cell r="P28" t="str">
            <v>WA</v>
          </cell>
          <cell r="Q28" t="str">
            <v>99201-2303</v>
          </cell>
          <cell r="R28" t="str">
            <v>(509)838-2799</v>
          </cell>
          <cell r="S28" t="str">
            <v>GCOOPER@FULCRUMDISPUTE.COM</v>
          </cell>
        </row>
        <row r="29">
          <cell r="A29" t="str">
            <v>SWV0021657-11YLF</v>
          </cell>
          <cell r="B29" t="str">
            <v>SWV0021657-11</v>
          </cell>
          <cell r="C29" t="str">
            <v>YLF</v>
          </cell>
          <cell r="D29">
            <v>0</v>
          </cell>
          <cell r="E29">
            <v>0</v>
          </cell>
          <cell r="F29">
            <v>0</v>
          </cell>
          <cell r="G29">
            <v>0</v>
          </cell>
          <cell r="H29">
            <v>0</v>
          </cell>
          <cell r="I29">
            <v>0</v>
          </cell>
          <cell r="J29" t="str">
            <v>GOVERNOR'S COMMITTEE ON DISABILITY ISSUES AND EMPLOYMENT</v>
          </cell>
          <cell r="K29" t="str">
            <v>DEBBIE HIMES</v>
          </cell>
          <cell r="M29" t="str">
            <v>PO BOX 9046</v>
          </cell>
          <cell r="O29" t="str">
            <v>OLYMPIA</v>
          </cell>
          <cell r="P29" t="str">
            <v>WA</v>
          </cell>
          <cell r="Q29" t="str">
            <v>98507-9046</v>
          </cell>
          <cell r="R29" t="str">
            <v>(360) 902 9362</v>
          </cell>
          <cell r="S29" t="str">
            <v>gcde@esd.wa.gov</v>
          </cell>
        </row>
        <row r="30">
          <cell r="A30" t="str">
            <v>SWV0000113-001761-92225</v>
          </cell>
          <cell r="B30" t="str">
            <v>SWV0000113-00</v>
          </cell>
          <cell r="C30" t="str">
            <v>1761-92225</v>
          </cell>
          <cell r="D30">
            <v>43020</v>
          </cell>
          <cell r="E30">
            <v>0</v>
          </cell>
          <cell r="F30" t="str">
            <v>1761-92225</v>
          </cell>
          <cell r="G30">
            <v>0</v>
          </cell>
          <cell r="H30">
            <v>0</v>
          </cell>
          <cell r="I30">
            <v>0</v>
          </cell>
          <cell r="J30" t="str">
            <v>BIG BEND COMMUNITY COLLEGE</v>
          </cell>
          <cell r="K30" t="str">
            <v>CHARLENE RIOS</v>
          </cell>
          <cell r="M30" t="str">
            <v>7662 CHANUTE STREET NE</v>
          </cell>
          <cell r="O30" t="str">
            <v>MOSES LAKE</v>
          </cell>
          <cell r="P30" t="str">
            <v>WA</v>
          </cell>
          <cell r="Q30">
            <v>98837</v>
          </cell>
          <cell r="R30" t="str">
            <v>(509)793-2020</v>
          </cell>
          <cell r="S30" t="str">
            <v>charlener@bigbend.edu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package" Target="../embeddings/Microsoft_Word_Document2.docx"/><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L60"/>
  <sheetViews>
    <sheetView zoomScaleNormal="100" workbookViewId="0">
      <selection activeCell="D5" sqref="D5:I5"/>
    </sheetView>
  </sheetViews>
  <sheetFormatPr defaultRowHeight="12.5" x14ac:dyDescent="0.25"/>
  <cols>
    <col min="1" max="1" width="26.54296875" customWidth="1"/>
    <col min="2" max="2" width="11.7265625" bestFit="1" customWidth="1"/>
    <col min="3" max="3" width="14.81640625" bestFit="1" customWidth="1"/>
    <col min="4" max="4" width="11.453125" bestFit="1" customWidth="1"/>
    <col min="5" max="5" width="15.26953125" bestFit="1" customWidth="1"/>
    <col min="6" max="6" width="10.7265625" bestFit="1" customWidth="1"/>
    <col min="7" max="7" width="14" bestFit="1" customWidth="1"/>
    <col min="8" max="8" width="11.81640625" bestFit="1" customWidth="1"/>
    <col min="9" max="9" width="11.81640625" customWidth="1"/>
    <col min="10" max="10" width="14" bestFit="1" customWidth="1"/>
    <col min="11" max="11" width="14.453125" bestFit="1" customWidth="1"/>
    <col min="12" max="12" width="14.81640625" bestFit="1" customWidth="1"/>
    <col min="13" max="14" width="14.453125" bestFit="1" customWidth="1"/>
    <col min="15" max="15" width="13" customWidth="1"/>
    <col min="16" max="16" width="9.1796875" hidden="1" customWidth="1"/>
    <col min="17" max="17" width="9" hidden="1" customWidth="1"/>
    <col min="18" max="18" width="8.54296875" hidden="1" customWidth="1"/>
    <col min="19" max="19" width="8.81640625" hidden="1" customWidth="1"/>
    <col min="20" max="20" width="9.1796875" hidden="1" customWidth="1"/>
    <col min="21" max="21" width="17.1796875" customWidth="1"/>
    <col min="22" max="22" width="46" bestFit="1" customWidth="1"/>
  </cols>
  <sheetData>
    <row r="1" spans="1:22" ht="30" x14ac:dyDescent="0.25">
      <c r="A1" s="105" t="s">
        <v>150</v>
      </c>
      <c r="B1" s="106"/>
      <c r="C1" s="106"/>
      <c r="D1" s="106"/>
      <c r="E1" s="106"/>
      <c r="F1" s="106"/>
      <c r="G1" s="106"/>
      <c r="H1" s="106"/>
      <c r="I1" s="106"/>
      <c r="J1" s="106"/>
      <c r="K1" s="106"/>
      <c r="L1" s="106"/>
      <c r="M1" s="106"/>
      <c r="N1" s="106"/>
      <c r="O1" s="106"/>
      <c r="P1" s="106"/>
      <c r="Q1" s="106"/>
      <c r="R1" s="106"/>
      <c r="S1" s="106"/>
      <c r="T1" s="106"/>
      <c r="U1" s="106"/>
      <c r="V1" s="106"/>
    </row>
    <row r="2" spans="1:22" ht="25" customHeight="1" x14ac:dyDescent="0.25">
      <c r="A2" s="114" t="s">
        <v>117</v>
      </c>
      <c r="B2" s="114" t="s">
        <v>0</v>
      </c>
      <c r="C2" s="114" t="s">
        <v>2</v>
      </c>
      <c r="D2" s="112" t="s">
        <v>8</v>
      </c>
      <c r="E2" s="113"/>
      <c r="F2" s="113"/>
      <c r="G2" s="113"/>
      <c r="H2" s="113"/>
      <c r="I2" s="117"/>
      <c r="J2" s="112" t="s">
        <v>9</v>
      </c>
      <c r="K2" s="113"/>
      <c r="L2" s="113"/>
      <c r="M2" s="113"/>
      <c r="N2" s="113"/>
      <c r="O2" s="117"/>
      <c r="P2" s="112" t="s">
        <v>13</v>
      </c>
      <c r="Q2" s="113"/>
      <c r="R2" s="113"/>
      <c r="S2" s="113"/>
      <c r="T2" s="113"/>
      <c r="U2" s="17" t="s">
        <v>13</v>
      </c>
      <c r="V2" s="114" t="s">
        <v>1</v>
      </c>
    </row>
    <row r="3" spans="1:22" ht="76.5" x14ac:dyDescent="0.25">
      <c r="A3" s="115"/>
      <c r="B3" s="115"/>
      <c r="C3" s="115"/>
      <c r="D3" s="18" t="s">
        <v>7</v>
      </c>
      <c r="E3" s="18" t="s">
        <v>3</v>
      </c>
      <c r="F3" s="18" t="s">
        <v>4</v>
      </c>
      <c r="G3" s="18" t="s">
        <v>5</v>
      </c>
      <c r="H3" s="18" t="s">
        <v>6</v>
      </c>
      <c r="I3" s="18" t="s">
        <v>15</v>
      </c>
      <c r="J3" s="18" t="s">
        <v>96</v>
      </c>
      <c r="K3" s="18" t="s">
        <v>97</v>
      </c>
      <c r="L3" s="18" t="s">
        <v>98</v>
      </c>
      <c r="M3" s="18" t="s">
        <v>99</v>
      </c>
      <c r="N3" s="18" t="s">
        <v>100</v>
      </c>
      <c r="O3" s="18" t="s">
        <v>118</v>
      </c>
      <c r="P3" s="18" t="s">
        <v>7</v>
      </c>
      <c r="Q3" s="18" t="s">
        <v>3</v>
      </c>
      <c r="R3" s="18" t="s">
        <v>4</v>
      </c>
      <c r="S3" s="18" t="s">
        <v>5</v>
      </c>
      <c r="T3" s="18" t="s">
        <v>6</v>
      </c>
      <c r="U3" s="19" t="s">
        <v>14</v>
      </c>
      <c r="V3" s="115"/>
    </row>
    <row r="4" spans="1:22" s="97" customFormat="1" ht="13" x14ac:dyDescent="0.25">
      <c r="A4" s="103"/>
      <c r="B4" s="103"/>
      <c r="C4" s="103"/>
      <c r="D4" s="107"/>
      <c r="E4" s="107"/>
      <c r="F4" s="107"/>
      <c r="G4" s="107"/>
      <c r="H4" s="107"/>
      <c r="I4" s="107"/>
      <c r="J4" s="85">
        <v>65</v>
      </c>
      <c r="K4" s="85">
        <v>65</v>
      </c>
      <c r="L4" s="85">
        <v>65</v>
      </c>
      <c r="M4" s="85">
        <v>65</v>
      </c>
      <c r="N4" s="85">
        <v>0</v>
      </c>
      <c r="O4" s="85">
        <v>0</v>
      </c>
      <c r="P4" s="100"/>
      <c r="Q4" s="100"/>
      <c r="R4" s="100"/>
      <c r="S4" s="100"/>
      <c r="T4" s="100"/>
      <c r="U4" s="101"/>
      <c r="V4" s="103"/>
    </row>
    <row r="5" spans="1:22" x14ac:dyDescent="0.25">
      <c r="A5" s="96"/>
      <c r="B5" s="9" t="e">
        <f>VLOOKUP(A5,'Data - (PSECW)'!$V$2:$W$101,2,FALSE)</f>
        <v>#N/A</v>
      </c>
      <c r="C5" s="98"/>
      <c r="D5" s="11"/>
      <c r="E5" s="11"/>
      <c r="F5" s="11"/>
      <c r="G5" s="11"/>
      <c r="H5" s="11"/>
      <c r="I5" s="11"/>
      <c r="J5" s="12">
        <f>D5*J$4</f>
        <v>0</v>
      </c>
      <c r="K5" s="12">
        <f t="shared" ref="K5:O20" si="0">E5*K$4</f>
        <v>0</v>
      </c>
      <c r="L5" s="12">
        <f t="shared" si="0"/>
        <v>0</v>
      </c>
      <c r="M5" s="12">
        <f t="shared" si="0"/>
        <v>0</v>
      </c>
      <c r="N5" s="12">
        <f t="shared" si="0"/>
        <v>0</v>
      </c>
      <c r="O5" s="12">
        <f>I5*O$4</f>
        <v>0</v>
      </c>
      <c r="P5" s="12"/>
      <c r="Q5" s="12"/>
      <c r="R5" s="12"/>
      <c r="S5" s="12"/>
      <c r="T5" s="12"/>
      <c r="U5" s="12">
        <f>SUM(P5:T5)</f>
        <v>0</v>
      </c>
      <c r="V5" s="8"/>
    </row>
    <row r="6" spans="1:22" x14ac:dyDescent="0.25">
      <c r="A6" s="96"/>
      <c r="B6" s="9" t="e">
        <f>VLOOKUP(A6,'Data - (PSECW)'!$V$2:$W$101,2,FALSE)</f>
        <v>#N/A</v>
      </c>
      <c r="C6" s="98"/>
      <c r="D6" s="99"/>
      <c r="E6" s="11"/>
      <c r="F6" s="11"/>
      <c r="G6" s="11"/>
      <c r="H6" s="11"/>
      <c r="I6" s="11"/>
      <c r="J6" s="12">
        <f t="shared" ref="J6:J54" si="1">D6*J$4</f>
        <v>0</v>
      </c>
      <c r="K6" s="12">
        <f t="shared" si="0"/>
        <v>0</v>
      </c>
      <c r="L6" s="12">
        <f t="shared" si="0"/>
        <v>0</v>
      </c>
      <c r="M6" s="12">
        <f t="shared" si="0"/>
        <v>0</v>
      </c>
      <c r="N6" s="12">
        <f t="shared" si="0"/>
        <v>0</v>
      </c>
      <c r="O6" s="12">
        <f>I6*O$4</f>
        <v>0</v>
      </c>
      <c r="P6" s="12"/>
      <c r="Q6" s="12"/>
      <c r="R6" s="12"/>
      <c r="S6" s="12"/>
      <c r="T6" s="12"/>
      <c r="U6" s="12">
        <f t="shared" ref="U6:U54" si="2">SUM(P6:T6)</f>
        <v>0</v>
      </c>
      <c r="V6" s="8"/>
    </row>
    <row r="7" spans="1:22" x14ac:dyDescent="0.25">
      <c r="A7" s="96"/>
      <c r="B7" s="9" t="e">
        <f>VLOOKUP(A7,'Data - (PSECW)'!$V$2:$W$101,2,FALSE)</f>
        <v>#N/A</v>
      </c>
      <c r="C7" s="98"/>
      <c r="D7" s="99"/>
      <c r="E7" s="11"/>
      <c r="F7" s="11"/>
      <c r="G7" s="11"/>
      <c r="H7" s="11"/>
      <c r="I7" s="11"/>
      <c r="J7" s="12">
        <f t="shared" si="1"/>
        <v>0</v>
      </c>
      <c r="K7" s="12">
        <f t="shared" si="0"/>
        <v>0</v>
      </c>
      <c r="L7" s="12">
        <f t="shared" si="0"/>
        <v>0</v>
      </c>
      <c r="M7" s="12">
        <f t="shared" si="0"/>
        <v>0</v>
      </c>
      <c r="N7" s="12">
        <f t="shared" si="0"/>
        <v>0</v>
      </c>
      <c r="O7" s="12">
        <f t="shared" si="0"/>
        <v>0</v>
      </c>
      <c r="P7" s="12"/>
      <c r="Q7" s="12"/>
      <c r="R7" s="12"/>
      <c r="S7" s="12"/>
      <c r="T7" s="12"/>
      <c r="U7" s="12">
        <f t="shared" si="2"/>
        <v>0</v>
      </c>
      <c r="V7" s="8"/>
    </row>
    <row r="8" spans="1:22" x14ac:dyDescent="0.25">
      <c r="A8" s="96"/>
      <c r="B8" s="9" t="e">
        <f>VLOOKUP(A8,'Data - (PSECW)'!$V$2:$W$101,2,FALSE)</f>
        <v>#N/A</v>
      </c>
      <c r="C8" s="98"/>
      <c r="D8" s="99"/>
      <c r="E8" s="11"/>
      <c r="F8" s="11"/>
      <c r="G8" s="11"/>
      <c r="H8" s="11"/>
      <c r="I8" s="11"/>
      <c r="J8" s="12">
        <f t="shared" si="1"/>
        <v>0</v>
      </c>
      <c r="K8" s="12">
        <f t="shared" si="0"/>
        <v>0</v>
      </c>
      <c r="L8" s="12">
        <f t="shared" si="0"/>
        <v>0</v>
      </c>
      <c r="M8" s="12">
        <f t="shared" si="0"/>
        <v>0</v>
      </c>
      <c r="N8" s="12">
        <f t="shared" si="0"/>
        <v>0</v>
      </c>
      <c r="O8" s="12">
        <f t="shared" si="0"/>
        <v>0</v>
      </c>
      <c r="P8" s="12"/>
      <c r="Q8" s="12"/>
      <c r="R8" s="12"/>
      <c r="S8" s="12"/>
      <c r="T8" s="12"/>
      <c r="U8" s="12">
        <f t="shared" si="2"/>
        <v>0</v>
      </c>
      <c r="V8" s="8"/>
    </row>
    <row r="9" spans="1:22" x14ac:dyDescent="0.25">
      <c r="A9" s="96"/>
      <c r="B9" s="9" t="e">
        <f>VLOOKUP(A9,'Data - (PSECW)'!$V$2:$W$101,2,FALSE)</f>
        <v>#N/A</v>
      </c>
      <c r="C9" s="98"/>
      <c r="D9" s="99"/>
      <c r="E9" s="11"/>
      <c r="F9" s="11"/>
      <c r="G9" s="11"/>
      <c r="H9" s="11"/>
      <c r="I9" s="11"/>
      <c r="J9" s="12">
        <f t="shared" si="1"/>
        <v>0</v>
      </c>
      <c r="K9" s="12">
        <f t="shared" si="0"/>
        <v>0</v>
      </c>
      <c r="L9" s="12">
        <f t="shared" si="0"/>
        <v>0</v>
      </c>
      <c r="M9" s="12">
        <f t="shared" si="0"/>
        <v>0</v>
      </c>
      <c r="N9" s="12">
        <f t="shared" si="0"/>
        <v>0</v>
      </c>
      <c r="O9" s="12">
        <f t="shared" si="0"/>
        <v>0</v>
      </c>
      <c r="P9" s="12"/>
      <c r="Q9" s="12"/>
      <c r="R9" s="12"/>
      <c r="S9" s="12"/>
      <c r="T9" s="12"/>
      <c r="U9" s="12">
        <f t="shared" si="2"/>
        <v>0</v>
      </c>
      <c r="V9" s="8"/>
    </row>
    <row r="10" spans="1:22" x14ac:dyDescent="0.25">
      <c r="A10" s="96"/>
      <c r="B10" s="9" t="e">
        <f>VLOOKUP(A10,'Data - (PSECW)'!$V$2:$W$101,2,FALSE)</f>
        <v>#N/A</v>
      </c>
      <c r="C10" s="98"/>
      <c r="D10" s="99"/>
      <c r="E10" s="11"/>
      <c r="F10" s="11"/>
      <c r="G10" s="11"/>
      <c r="H10" s="11"/>
      <c r="I10" s="11"/>
      <c r="J10" s="12">
        <f t="shared" si="1"/>
        <v>0</v>
      </c>
      <c r="K10" s="12">
        <f t="shared" si="0"/>
        <v>0</v>
      </c>
      <c r="L10" s="12">
        <f t="shared" si="0"/>
        <v>0</v>
      </c>
      <c r="M10" s="12">
        <f t="shared" si="0"/>
        <v>0</v>
      </c>
      <c r="N10" s="12">
        <f t="shared" si="0"/>
        <v>0</v>
      </c>
      <c r="O10" s="12">
        <f t="shared" si="0"/>
        <v>0</v>
      </c>
      <c r="P10" s="12"/>
      <c r="Q10" s="12"/>
      <c r="R10" s="12"/>
      <c r="S10" s="12"/>
      <c r="T10" s="12"/>
      <c r="U10" s="12">
        <f t="shared" si="2"/>
        <v>0</v>
      </c>
      <c r="V10" s="8"/>
    </row>
    <row r="11" spans="1:22" x14ac:dyDescent="0.25">
      <c r="A11" s="96"/>
      <c r="B11" s="9" t="e">
        <f>VLOOKUP(A11,'Data - (PSECW)'!$V$2:$W$101,2,FALSE)</f>
        <v>#N/A</v>
      </c>
      <c r="C11" s="98"/>
      <c r="D11" s="99"/>
      <c r="E11" s="11"/>
      <c r="F11" s="11"/>
      <c r="G11" s="11"/>
      <c r="H11" s="11"/>
      <c r="I11" s="11"/>
      <c r="J11" s="12">
        <f t="shared" si="1"/>
        <v>0</v>
      </c>
      <c r="K11" s="12">
        <f t="shared" si="0"/>
        <v>0</v>
      </c>
      <c r="L11" s="12">
        <f t="shared" si="0"/>
        <v>0</v>
      </c>
      <c r="M11" s="12">
        <f t="shared" si="0"/>
        <v>0</v>
      </c>
      <c r="N11" s="12">
        <f t="shared" si="0"/>
        <v>0</v>
      </c>
      <c r="O11" s="12">
        <f t="shared" si="0"/>
        <v>0</v>
      </c>
      <c r="P11" s="12"/>
      <c r="Q11" s="12"/>
      <c r="R11" s="12"/>
      <c r="S11" s="12"/>
      <c r="T11" s="12"/>
      <c r="U11" s="12">
        <f t="shared" si="2"/>
        <v>0</v>
      </c>
      <c r="V11" s="8"/>
    </row>
    <row r="12" spans="1:22" x14ac:dyDescent="0.25">
      <c r="A12" s="96"/>
      <c r="B12" s="9" t="e">
        <f>VLOOKUP(A12,'Data - (PSECW)'!$V$2:$W$101,2,FALSE)</f>
        <v>#N/A</v>
      </c>
      <c r="C12" s="98"/>
      <c r="D12" s="99"/>
      <c r="E12" s="11"/>
      <c r="F12" s="11"/>
      <c r="G12" s="11"/>
      <c r="H12" s="11"/>
      <c r="I12" s="11"/>
      <c r="J12" s="12">
        <f t="shared" si="1"/>
        <v>0</v>
      </c>
      <c r="K12" s="12">
        <f t="shared" si="0"/>
        <v>0</v>
      </c>
      <c r="L12" s="12">
        <f t="shared" si="0"/>
        <v>0</v>
      </c>
      <c r="M12" s="12">
        <f t="shared" si="0"/>
        <v>0</v>
      </c>
      <c r="N12" s="12">
        <f t="shared" si="0"/>
        <v>0</v>
      </c>
      <c r="O12" s="12">
        <f t="shared" si="0"/>
        <v>0</v>
      </c>
      <c r="P12" s="12"/>
      <c r="Q12" s="12"/>
      <c r="R12" s="12"/>
      <c r="S12" s="12"/>
      <c r="T12" s="12"/>
      <c r="U12" s="12">
        <f t="shared" si="2"/>
        <v>0</v>
      </c>
      <c r="V12" s="8"/>
    </row>
    <row r="13" spans="1:22" x14ac:dyDescent="0.25">
      <c r="A13" s="96"/>
      <c r="B13" s="9" t="e">
        <f>VLOOKUP(A13,'Data - (PSECW)'!$V$2:$W$101,2,FALSE)</f>
        <v>#N/A</v>
      </c>
      <c r="C13" s="102"/>
      <c r="D13" s="99"/>
      <c r="E13" s="11"/>
      <c r="F13" s="11"/>
      <c r="G13" s="11"/>
      <c r="H13" s="11"/>
      <c r="I13" s="11"/>
      <c r="J13" s="12">
        <f t="shared" si="1"/>
        <v>0</v>
      </c>
      <c r="K13" s="12">
        <f t="shared" si="0"/>
        <v>0</v>
      </c>
      <c r="L13" s="12">
        <f t="shared" si="0"/>
        <v>0</v>
      </c>
      <c r="M13" s="12">
        <f t="shared" si="0"/>
        <v>0</v>
      </c>
      <c r="N13" s="12">
        <f t="shared" si="0"/>
        <v>0</v>
      </c>
      <c r="O13" s="12">
        <f t="shared" si="0"/>
        <v>0</v>
      </c>
      <c r="P13" s="12"/>
      <c r="Q13" s="12"/>
      <c r="R13" s="12"/>
      <c r="S13" s="12"/>
      <c r="T13" s="12"/>
      <c r="U13" s="12">
        <f t="shared" si="2"/>
        <v>0</v>
      </c>
      <c r="V13" s="8"/>
    </row>
    <row r="14" spans="1:22" x14ac:dyDescent="0.25">
      <c r="A14" s="96"/>
      <c r="B14" s="9" t="e">
        <f>VLOOKUP(A14,'Data - (PSECW)'!$V$2:$W$101,2,FALSE)</f>
        <v>#N/A</v>
      </c>
      <c r="C14" s="102"/>
      <c r="D14" s="99"/>
      <c r="E14" s="11"/>
      <c r="F14" s="11"/>
      <c r="G14" s="11"/>
      <c r="H14" s="11"/>
      <c r="I14" s="11"/>
      <c r="J14" s="12">
        <f t="shared" si="1"/>
        <v>0</v>
      </c>
      <c r="K14" s="12">
        <f t="shared" si="0"/>
        <v>0</v>
      </c>
      <c r="L14" s="12">
        <f t="shared" si="0"/>
        <v>0</v>
      </c>
      <c r="M14" s="12">
        <f t="shared" si="0"/>
        <v>0</v>
      </c>
      <c r="N14" s="12">
        <f t="shared" si="0"/>
        <v>0</v>
      </c>
      <c r="O14" s="12">
        <f t="shared" si="0"/>
        <v>0</v>
      </c>
      <c r="P14" s="12"/>
      <c r="Q14" s="12"/>
      <c r="R14" s="12"/>
      <c r="S14" s="12"/>
      <c r="T14" s="12"/>
      <c r="U14" s="12">
        <f t="shared" si="2"/>
        <v>0</v>
      </c>
      <c r="V14" s="8"/>
    </row>
    <row r="15" spans="1:22" x14ac:dyDescent="0.25">
      <c r="A15" s="96"/>
      <c r="B15" s="9" t="e">
        <f>VLOOKUP(A15,'Data - (PSECW)'!$V$2:$W$101,2,FALSE)</f>
        <v>#N/A</v>
      </c>
      <c r="C15" s="98"/>
      <c r="D15" s="99"/>
      <c r="E15" s="11"/>
      <c r="F15" s="11"/>
      <c r="G15" s="11"/>
      <c r="H15" s="11"/>
      <c r="I15" s="11"/>
      <c r="J15" s="12">
        <f t="shared" si="1"/>
        <v>0</v>
      </c>
      <c r="K15" s="12">
        <f t="shared" si="0"/>
        <v>0</v>
      </c>
      <c r="L15" s="12">
        <f t="shared" si="0"/>
        <v>0</v>
      </c>
      <c r="M15" s="12">
        <f t="shared" si="0"/>
        <v>0</v>
      </c>
      <c r="N15" s="12">
        <f t="shared" si="0"/>
        <v>0</v>
      </c>
      <c r="O15" s="12">
        <f t="shared" si="0"/>
        <v>0</v>
      </c>
      <c r="P15" s="12"/>
      <c r="Q15" s="12"/>
      <c r="R15" s="12"/>
      <c r="S15" s="12"/>
      <c r="T15" s="12"/>
      <c r="U15" s="12">
        <f t="shared" si="2"/>
        <v>0</v>
      </c>
      <c r="V15" s="8"/>
    </row>
    <row r="16" spans="1:22" x14ac:dyDescent="0.25">
      <c r="A16" s="96"/>
      <c r="B16" s="9" t="e">
        <f>VLOOKUP(A16,'Data - (PSECW)'!$V$2:$W$101,2,FALSE)</f>
        <v>#N/A</v>
      </c>
      <c r="C16" s="98"/>
      <c r="D16" s="99"/>
      <c r="E16" s="11"/>
      <c r="F16" s="11"/>
      <c r="G16" s="11"/>
      <c r="H16" s="11"/>
      <c r="I16" s="11"/>
      <c r="J16" s="12">
        <f t="shared" si="1"/>
        <v>0</v>
      </c>
      <c r="K16" s="12">
        <f t="shared" si="0"/>
        <v>0</v>
      </c>
      <c r="L16" s="12">
        <f t="shared" si="0"/>
        <v>0</v>
      </c>
      <c r="M16" s="12">
        <f t="shared" si="0"/>
        <v>0</v>
      </c>
      <c r="N16" s="12">
        <f t="shared" si="0"/>
        <v>0</v>
      </c>
      <c r="O16" s="12">
        <f t="shared" si="0"/>
        <v>0</v>
      </c>
      <c r="P16" s="12"/>
      <c r="Q16" s="12"/>
      <c r="R16" s="12"/>
      <c r="S16" s="12"/>
      <c r="T16" s="12"/>
      <c r="U16" s="12">
        <f t="shared" si="2"/>
        <v>0</v>
      </c>
      <c r="V16" s="8"/>
    </row>
    <row r="17" spans="1:22" x14ac:dyDescent="0.25">
      <c r="A17" s="96"/>
      <c r="B17" s="9" t="e">
        <f>VLOOKUP(A17,'Data - (PSECW)'!$V$2:$W$101,2,FALSE)</f>
        <v>#N/A</v>
      </c>
      <c r="C17" s="98"/>
      <c r="D17" s="99"/>
      <c r="E17" s="11"/>
      <c r="F17" s="11"/>
      <c r="G17" s="11"/>
      <c r="H17" s="11"/>
      <c r="I17" s="11"/>
      <c r="J17" s="12">
        <f t="shared" si="1"/>
        <v>0</v>
      </c>
      <c r="K17" s="12">
        <f t="shared" si="0"/>
        <v>0</v>
      </c>
      <c r="L17" s="12">
        <f t="shared" si="0"/>
        <v>0</v>
      </c>
      <c r="M17" s="12">
        <f t="shared" si="0"/>
        <v>0</v>
      </c>
      <c r="N17" s="12">
        <f t="shared" si="0"/>
        <v>0</v>
      </c>
      <c r="O17" s="12">
        <f t="shared" si="0"/>
        <v>0</v>
      </c>
      <c r="P17" s="12"/>
      <c r="Q17" s="12"/>
      <c r="R17" s="12"/>
      <c r="S17" s="12"/>
      <c r="T17" s="12"/>
      <c r="U17" s="12">
        <f t="shared" si="2"/>
        <v>0</v>
      </c>
      <c r="V17" s="8"/>
    </row>
    <row r="18" spans="1:22" x14ac:dyDescent="0.25">
      <c r="A18" s="96"/>
      <c r="B18" s="9" t="e">
        <f>VLOOKUP(A18,'Data - (PSECW)'!$V$2:$W$101,2,FALSE)</f>
        <v>#N/A</v>
      </c>
      <c r="C18" s="98"/>
      <c r="D18" s="99"/>
      <c r="E18" s="11"/>
      <c r="F18" s="11"/>
      <c r="G18" s="11"/>
      <c r="H18" s="11"/>
      <c r="I18" s="11"/>
      <c r="J18" s="12">
        <f t="shared" si="1"/>
        <v>0</v>
      </c>
      <c r="K18" s="12">
        <f t="shared" si="0"/>
        <v>0</v>
      </c>
      <c r="L18" s="12">
        <f t="shared" si="0"/>
        <v>0</v>
      </c>
      <c r="M18" s="12">
        <f t="shared" si="0"/>
        <v>0</v>
      </c>
      <c r="N18" s="12">
        <f t="shared" si="0"/>
        <v>0</v>
      </c>
      <c r="O18" s="12">
        <f t="shared" si="0"/>
        <v>0</v>
      </c>
      <c r="P18" s="12"/>
      <c r="Q18" s="12"/>
      <c r="R18" s="12"/>
      <c r="S18" s="12"/>
      <c r="T18" s="12"/>
      <c r="U18" s="12">
        <f t="shared" si="2"/>
        <v>0</v>
      </c>
      <c r="V18" s="8"/>
    </row>
    <row r="19" spans="1:22" x14ac:dyDescent="0.25">
      <c r="A19" s="96"/>
      <c r="B19" s="9" t="e">
        <f>VLOOKUP(A19,'Data - (PSECW)'!$V$2:$W$101,2,FALSE)</f>
        <v>#N/A</v>
      </c>
      <c r="C19" s="98"/>
      <c r="D19" s="99"/>
      <c r="E19" s="11"/>
      <c r="F19" s="11"/>
      <c r="G19" s="11"/>
      <c r="H19" s="11"/>
      <c r="I19" s="11"/>
      <c r="J19" s="12">
        <f t="shared" si="1"/>
        <v>0</v>
      </c>
      <c r="K19" s="12">
        <f t="shared" si="0"/>
        <v>0</v>
      </c>
      <c r="L19" s="12">
        <f t="shared" si="0"/>
        <v>0</v>
      </c>
      <c r="M19" s="12">
        <f t="shared" si="0"/>
        <v>0</v>
      </c>
      <c r="N19" s="12">
        <f t="shared" si="0"/>
        <v>0</v>
      </c>
      <c r="O19" s="12">
        <f t="shared" si="0"/>
        <v>0</v>
      </c>
      <c r="P19" s="12"/>
      <c r="Q19" s="12"/>
      <c r="R19" s="12"/>
      <c r="S19" s="12"/>
      <c r="T19" s="12"/>
      <c r="U19" s="12">
        <f t="shared" si="2"/>
        <v>0</v>
      </c>
      <c r="V19" s="8"/>
    </row>
    <row r="20" spans="1:22" x14ac:dyDescent="0.25">
      <c r="A20" s="96"/>
      <c r="B20" s="9" t="e">
        <f>VLOOKUP(A20,'Data - (PSECW)'!$V$2:$W$101,2,FALSE)</f>
        <v>#N/A</v>
      </c>
      <c r="C20" s="98"/>
      <c r="D20" s="99"/>
      <c r="E20" s="11"/>
      <c r="F20" s="11"/>
      <c r="G20" s="11"/>
      <c r="H20" s="11"/>
      <c r="I20" s="11"/>
      <c r="J20" s="12">
        <f t="shared" si="1"/>
        <v>0</v>
      </c>
      <c r="K20" s="12">
        <f t="shared" si="0"/>
        <v>0</v>
      </c>
      <c r="L20" s="12">
        <f t="shared" si="0"/>
        <v>0</v>
      </c>
      <c r="M20" s="12">
        <f t="shared" si="0"/>
        <v>0</v>
      </c>
      <c r="N20" s="12">
        <f t="shared" si="0"/>
        <v>0</v>
      </c>
      <c r="O20" s="12">
        <f t="shared" si="0"/>
        <v>0</v>
      </c>
      <c r="P20" s="12"/>
      <c r="Q20" s="12"/>
      <c r="R20" s="12"/>
      <c r="S20" s="12"/>
      <c r="T20" s="12"/>
      <c r="U20" s="12">
        <f t="shared" si="2"/>
        <v>0</v>
      </c>
      <c r="V20" s="8"/>
    </row>
    <row r="21" spans="1:22" x14ac:dyDescent="0.25">
      <c r="A21" s="96"/>
      <c r="B21" s="9" t="e">
        <f>VLOOKUP(A21,'Data - (PSECW)'!$V$2:$W$101,2,FALSE)</f>
        <v>#N/A</v>
      </c>
      <c r="C21" s="98"/>
      <c r="D21" s="99"/>
      <c r="E21" s="11"/>
      <c r="F21" s="11"/>
      <c r="G21" s="11"/>
      <c r="H21" s="11"/>
      <c r="I21" s="11"/>
      <c r="J21" s="12">
        <f t="shared" si="1"/>
        <v>0</v>
      </c>
      <c r="K21" s="12">
        <f t="shared" ref="K21:K54" si="3">E21*K$4</f>
        <v>0</v>
      </c>
      <c r="L21" s="12">
        <f t="shared" ref="L21:L54" si="4">F21*L$4</f>
        <v>0</v>
      </c>
      <c r="M21" s="12">
        <f t="shared" ref="M21:M54" si="5">G21*M$4</f>
        <v>0</v>
      </c>
      <c r="N21" s="12">
        <f t="shared" ref="N21:N54" si="6">H21*N$4</f>
        <v>0</v>
      </c>
      <c r="O21" s="12">
        <f t="shared" ref="O21:O54" si="7">I21*O$4</f>
        <v>0</v>
      </c>
      <c r="P21" s="12"/>
      <c r="Q21" s="12"/>
      <c r="R21" s="12"/>
      <c r="S21" s="12"/>
      <c r="T21" s="12"/>
      <c r="U21" s="12">
        <f t="shared" si="2"/>
        <v>0</v>
      </c>
      <c r="V21" s="8"/>
    </row>
    <row r="22" spans="1:22" x14ac:dyDescent="0.25">
      <c r="A22" s="96"/>
      <c r="B22" s="9" t="e">
        <f>VLOOKUP(A22,'Data - (PSECW)'!$V$2:$W$101,2,FALSE)</f>
        <v>#N/A</v>
      </c>
      <c r="C22" s="98"/>
      <c r="D22" s="99"/>
      <c r="E22" s="11"/>
      <c r="F22" s="11"/>
      <c r="G22" s="11"/>
      <c r="H22" s="11"/>
      <c r="I22" s="11"/>
      <c r="J22" s="12">
        <f t="shared" si="1"/>
        <v>0</v>
      </c>
      <c r="K22" s="12">
        <f t="shared" si="3"/>
        <v>0</v>
      </c>
      <c r="L22" s="12">
        <f t="shared" si="4"/>
        <v>0</v>
      </c>
      <c r="M22" s="12">
        <f t="shared" si="5"/>
        <v>0</v>
      </c>
      <c r="N22" s="12">
        <f t="shared" si="6"/>
        <v>0</v>
      </c>
      <c r="O22" s="12">
        <f t="shared" si="7"/>
        <v>0</v>
      </c>
      <c r="P22" s="12"/>
      <c r="Q22" s="12"/>
      <c r="R22" s="12"/>
      <c r="S22" s="12"/>
      <c r="T22" s="12"/>
      <c r="U22" s="12">
        <f t="shared" si="2"/>
        <v>0</v>
      </c>
      <c r="V22" s="8"/>
    </row>
    <row r="23" spans="1:22" x14ac:dyDescent="0.25">
      <c r="A23" s="96"/>
      <c r="B23" s="9" t="e">
        <f>VLOOKUP(A23,'Data - (PSECW)'!$V$2:$W$101,2,FALSE)</f>
        <v>#N/A</v>
      </c>
      <c r="C23" s="98"/>
      <c r="D23" s="99"/>
      <c r="E23" s="11"/>
      <c r="F23" s="11"/>
      <c r="G23" s="11"/>
      <c r="H23" s="11"/>
      <c r="I23" s="11"/>
      <c r="J23" s="12">
        <f t="shared" si="1"/>
        <v>0</v>
      </c>
      <c r="K23" s="12">
        <f t="shared" si="3"/>
        <v>0</v>
      </c>
      <c r="L23" s="12">
        <f t="shared" si="4"/>
        <v>0</v>
      </c>
      <c r="M23" s="12">
        <f t="shared" si="5"/>
        <v>0</v>
      </c>
      <c r="N23" s="12">
        <f t="shared" si="6"/>
        <v>0</v>
      </c>
      <c r="O23" s="12">
        <f t="shared" si="7"/>
        <v>0</v>
      </c>
      <c r="P23" s="12"/>
      <c r="Q23" s="12"/>
      <c r="R23" s="12"/>
      <c r="S23" s="12"/>
      <c r="T23" s="12"/>
      <c r="U23" s="12">
        <f t="shared" si="2"/>
        <v>0</v>
      </c>
      <c r="V23" s="8"/>
    </row>
    <row r="24" spans="1:22" x14ac:dyDescent="0.25">
      <c r="A24" s="96"/>
      <c r="B24" s="9" t="e">
        <f>VLOOKUP(A24,'Data - (PSECW)'!$V$2:$W$101,2,FALSE)</f>
        <v>#N/A</v>
      </c>
      <c r="C24" s="98"/>
      <c r="D24" s="99"/>
      <c r="E24" s="11"/>
      <c r="F24" s="11"/>
      <c r="G24" s="11"/>
      <c r="H24" s="11"/>
      <c r="I24" s="11"/>
      <c r="J24" s="12">
        <f t="shared" si="1"/>
        <v>0</v>
      </c>
      <c r="K24" s="12">
        <f t="shared" si="3"/>
        <v>0</v>
      </c>
      <c r="L24" s="12">
        <f t="shared" si="4"/>
        <v>0</v>
      </c>
      <c r="M24" s="12">
        <f t="shared" si="5"/>
        <v>0</v>
      </c>
      <c r="N24" s="12">
        <f t="shared" si="6"/>
        <v>0</v>
      </c>
      <c r="O24" s="12">
        <f t="shared" si="7"/>
        <v>0</v>
      </c>
      <c r="P24" s="12"/>
      <c r="Q24" s="12"/>
      <c r="R24" s="12"/>
      <c r="S24" s="12"/>
      <c r="T24" s="12"/>
      <c r="U24" s="12">
        <f t="shared" si="2"/>
        <v>0</v>
      </c>
      <c r="V24" s="8"/>
    </row>
    <row r="25" spans="1:22" x14ac:dyDescent="0.25">
      <c r="A25" s="96"/>
      <c r="B25" s="9" t="e">
        <f>VLOOKUP(A25,'Data - (PSECW)'!$V$2:$W$101,2,FALSE)</f>
        <v>#N/A</v>
      </c>
      <c r="C25" s="98"/>
      <c r="D25" s="99"/>
      <c r="E25" s="11"/>
      <c r="F25" s="11"/>
      <c r="G25" s="11"/>
      <c r="H25" s="11"/>
      <c r="I25" s="11"/>
      <c r="J25" s="12">
        <f t="shared" si="1"/>
        <v>0</v>
      </c>
      <c r="K25" s="12">
        <f t="shared" si="3"/>
        <v>0</v>
      </c>
      <c r="L25" s="12">
        <f t="shared" si="4"/>
        <v>0</v>
      </c>
      <c r="M25" s="12">
        <f t="shared" si="5"/>
        <v>0</v>
      </c>
      <c r="N25" s="12">
        <f t="shared" si="6"/>
        <v>0</v>
      </c>
      <c r="O25" s="12">
        <f t="shared" si="7"/>
        <v>0</v>
      </c>
      <c r="P25" s="12"/>
      <c r="Q25" s="12"/>
      <c r="R25" s="12"/>
      <c r="S25" s="12"/>
      <c r="T25" s="12"/>
      <c r="U25" s="12">
        <f t="shared" si="2"/>
        <v>0</v>
      </c>
      <c r="V25" s="8"/>
    </row>
    <row r="26" spans="1:22" x14ac:dyDescent="0.25">
      <c r="A26" s="96"/>
      <c r="B26" s="9" t="e">
        <f>VLOOKUP(A26,'Data - (PSECW)'!$V$2:$W$101,2,FALSE)</f>
        <v>#N/A</v>
      </c>
      <c r="C26" s="98"/>
      <c r="D26" s="99"/>
      <c r="E26" s="11"/>
      <c r="F26" s="11"/>
      <c r="G26" s="11"/>
      <c r="H26" s="11"/>
      <c r="I26" s="11"/>
      <c r="J26" s="12">
        <f t="shared" si="1"/>
        <v>0</v>
      </c>
      <c r="K26" s="12">
        <f t="shared" si="3"/>
        <v>0</v>
      </c>
      <c r="L26" s="12">
        <f t="shared" si="4"/>
        <v>0</v>
      </c>
      <c r="M26" s="12">
        <f t="shared" si="5"/>
        <v>0</v>
      </c>
      <c r="N26" s="12">
        <f t="shared" si="6"/>
        <v>0</v>
      </c>
      <c r="O26" s="12">
        <f t="shared" si="7"/>
        <v>0</v>
      </c>
      <c r="P26" s="12"/>
      <c r="Q26" s="12"/>
      <c r="R26" s="12"/>
      <c r="S26" s="12"/>
      <c r="T26" s="12"/>
      <c r="U26" s="12">
        <f t="shared" si="2"/>
        <v>0</v>
      </c>
      <c r="V26" s="8"/>
    </row>
    <row r="27" spans="1:22" x14ac:dyDescent="0.25">
      <c r="A27" s="96"/>
      <c r="B27" s="9" t="e">
        <f>VLOOKUP(A27,'Data - (PSECW)'!$V$2:$W$101,2,FALSE)</f>
        <v>#N/A</v>
      </c>
      <c r="C27" s="98"/>
      <c r="D27" s="99"/>
      <c r="E27" s="11"/>
      <c r="F27" s="11"/>
      <c r="G27" s="11"/>
      <c r="H27" s="11"/>
      <c r="I27" s="11"/>
      <c r="J27" s="12">
        <f t="shared" si="1"/>
        <v>0</v>
      </c>
      <c r="K27" s="12">
        <f t="shared" si="3"/>
        <v>0</v>
      </c>
      <c r="L27" s="12">
        <f t="shared" si="4"/>
        <v>0</v>
      </c>
      <c r="M27" s="12">
        <f t="shared" si="5"/>
        <v>0</v>
      </c>
      <c r="N27" s="12">
        <f t="shared" si="6"/>
        <v>0</v>
      </c>
      <c r="O27" s="12">
        <f t="shared" si="7"/>
        <v>0</v>
      </c>
      <c r="P27" s="12"/>
      <c r="Q27" s="12"/>
      <c r="R27" s="12"/>
      <c r="S27" s="12"/>
      <c r="T27" s="12"/>
      <c r="U27" s="12">
        <f t="shared" si="2"/>
        <v>0</v>
      </c>
      <c r="V27" s="8"/>
    </row>
    <row r="28" spans="1:22" x14ac:dyDescent="0.25">
      <c r="A28" s="96"/>
      <c r="B28" s="9" t="e">
        <f>VLOOKUP(A28,'Data - (PSECW)'!$V$2:$W$101,2,FALSE)</f>
        <v>#N/A</v>
      </c>
      <c r="C28" s="98"/>
      <c r="D28" s="99"/>
      <c r="E28" s="11"/>
      <c r="F28" s="11"/>
      <c r="G28" s="11"/>
      <c r="H28" s="11"/>
      <c r="I28" s="11"/>
      <c r="J28" s="12">
        <f t="shared" si="1"/>
        <v>0</v>
      </c>
      <c r="K28" s="12">
        <f t="shared" si="3"/>
        <v>0</v>
      </c>
      <c r="L28" s="12">
        <f t="shared" si="4"/>
        <v>0</v>
      </c>
      <c r="M28" s="12">
        <f t="shared" si="5"/>
        <v>0</v>
      </c>
      <c r="N28" s="12">
        <f t="shared" si="6"/>
        <v>0</v>
      </c>
      <c r="O28" s="12">
        <f t="shared" si="7"/>
        <v>0</v>
      </c>
      <c r="P28" s="12"/>
      <c r="Q28" s="12"/>
      <c r="R28" s="12"/>
      <c r="S28" s="12"/>
      <c r="T28" s="12"/>
      <c r="U28" s="12">
        <f t="shared" si="2"/>
        <v>0</v>
      </c>
      <c r="V28" s="8"/>
    </row>
    <row r="29" spans="1:22" x14ac:dyDescent="0.25">
      <c r="A29" s="96"/>
      <c r="B29" s="9" t="e">
        <f>VLOOKUP(A29,'Data - (PSECW)'!$V$2:$W$101,2,FALSE)</f>
        <v>#N/A</v>
      </c>
      <c r="C29" s="98"/>
      <c r="D29" s="99"/>
      <c r="E29" s="11"/>
      <c r="F29" s="11"/>
      <c r="G29" s="11"/>
      <c r="H29" s="11"/>
      <c r="I29" s="11"/>
      <c r="J29" s="12">
        <f t="shared" si="1"/>
        <v>0</v>
      </c>
      <c r="K29" s="12">
        <f t="shared" si="3"/>
        <v>0</v>
      </c>
      <c r="L29" s="12">
        <f t="shared" si="4"/>
        <v>0</v>
      </c>
      <c r="M29" s="12">
        <f t="shared" si="5"/>
        <v>0</v>
      </c>
      <c r="N29" s="12">
        <f t="shared" si="6"/>
        <v>0</v>
      </c>
      <c r="O29" s="12">
        <f t="shared" si="7"/>
        <v>0</v>
      </c>
      <c r="P29" s="12"/>
      <c r="Q29" s="12"/>
      <c r="R29" s="12"/>
      <c r="S29" s="12"/>
      <c r="T29" s="12"/>
      <c r="U29" s="12">
        <f t="shared" si="2"/>
        <v>0</v>
      </c>
      <c r="V29" s="8"/>
    </row>
    <row r="30" spans="1:22" x14ac:dyDescent="0.25">
      <c r="A30" s="96"/>
      <c r="B30" s="9" t="e">
        <f>VLOOKUP(A30,'Data - (PSECW)'!$V$2:$W$101,2,FALSE)</f>
        <v>#N/A</v>
      </c>
      <c r="C30" s="98"/>
      <c r="D30" s="99"/>
      <c r="E30" s="11"/>
      <c r="F30" s="11"/>
      <c r="G30" s="11"/>
      <c r="H30" s="11"/>
      <c r="I30" s="11"/>
      <c r="J30" s="12">
        <f t="shared" si="1"/>
        <v>0</v>
      </c>
      <c r="K30" s="12">
        <f t="shared" si="3"/>
        <v>0</v>
      </c>
      <c r="L30" s="12">
        <f t="shared" si="4"/>
        <v>0</v>
      </c>
      <c r="M30" s="12">
        <f t="shared" si="5"/>
        <v>0</v>
      </c>
      <c r="N30" s="12">
        <f t="shared" si="6"/>
        <v>0</v>
      </c>
      <c r="O30" s="12">
        <f t="shared" si="7"/>
        <v>0</v>
      </c>
      <c r="P30" s="12"/>
      <c r="Q30" s="12"/>
      <c r="R30" s="12"/>
      <c r="S30" s="12"/>
      <c r="T30" s="12"/>
      <c r="U30" s="12">
        <f t="shared" si="2"/>
        <v>0</v>
      </c>
      <c r="V30" s="8"/>
    </row>
    <row r="31" spans="1:22" x14ac:dyDescent="0.25">
      <c r="A31" s="96"/>
      <c r="B31" s="9" t="e">
        <f>VLOOKUP(A31,'Data - (PSECW)'!$V$2:$W$101,2,FALSE)</f>
        <v>#N/A</v>
      </c>
      <c r="C31" s="98"/>
      <c r="D31" s="99"/>
      <c r="E31" s="11"/>
      <c r="F31" s="11"/>
      <c r="G31" s="11"/>
      <c r="H31" s="11"/>
      <c r="I31" s="11"/>
      <c r="J31" s="12">
        <f t="shared" si="1"/>
        <v>0</v>
      </c>
      <c r="K31" s="12">
        <f t="shared" si="3"/>
        <v>0</v>
      </c>
      <c r="L31" s="12">
        <f t="shared" si="4"/>
        <v>0</v>
      </c>
      <c r="M31" s="12">
        <f t="shared" si="5"/>
        <v>0</v>
      </c>
      <c r="N31" s="12">
        <f t="shared" si="6"/>
        <v>0</v>
      </c>
      <c r="O31" s="12">
        <f t="shared" si="7"/>
        <v>0</v>
      </c>
      <c r="P31" s="12"/>
      <c r="Q31" s="12"/>
      <c r="R31" s="12"/>
      <c r="S31" s="12"/>
      <c r="T31" s="12"/>
      <c r="U31" s="12">
        <f t="shared" si="2"/>
        <v>0</v>
      </c>
      <c r="V31" s="8"/>
    </row>
    <row r="32" spans="1:22" x14ac:dyDescent="0.25">
      <c r="A32" s="96"/>
      <c r="B32" s="9" t="e">
        <f>VLOOKUP(A32,'Data - (PSECW)'!$V$2:$W$101,2,FALSE)</f>
        <v>#N/A</v>
      </c>
      <c r="C32" s="98"/>
      <c r="D32" s="99"/>
      <c r="E32" s="11"/>
      <c r="F32" s="11"/>
      <c r="G32" s="11"/>
      <c r="H32" s="11"/>
      <c r="I32" s="11"/>
      <c r="J32" s="12">
        <f t="shared" si="1"/>
        <v>0</v>
      </c>
      <c r="K32" s="12">
        <f t="shared" si="3"/>
        <v>0</v>
      </c>
      <c r="L32" s="12">
        <f t="shared" si="4"/>
        <v>0</v>
      </c>
      <c r="M32" s="12">
        <f t="shared" si="5"/>
        <v>0</v>
      </c>
      <c r="N32" s="12">
        <f t="shared" si="6"/>
        <v>0</v>
      </c>
      <c r="O32" s="12">
        <f t="shared" si="7"/>
        <v>0</v>
      </c>
      <c r="P32" s="12"/>
      <c r="Q32" s="12"/>
      <c r="R32" s="12"/>
      <c r="S32" s="12"/>
      <c r="T32" s="12"/>
      <c r="U32" s="12">
        <f t="shared" si="2"/>
        <v>0</v>
      </c>
      <c r="V32" s="8"/>
    </row>
    <row r="33" spans="1:22" x14ac:dyDescent="0.25">
      <c r="A33" s="96"/>
      <c r="B33" s="9" t="e">
        <f>VLOOKUP(A33,'Data - (PSECW)'!$V$2:$W$101,2,FALSE)</f>
        <v>#N/A</v>
      </c>
      <c r="C33" s="98"/>
      <c r="D33" s="99"/>
      <c r="E33" s="11"/>
      <c r="F33" s="11"/>
      <c r="G33" s="11"/>
      <c r="H33" s="11"/>
      <c r="I33" s="11"/>
      <c r="J33" s="12">
        <f t="shared" si="1"/>
        <v>0</v>
      </c>
      <c r="K33" s="12">
        <f t="shared" si="3"/>
        <v>0</v>
      </c>
      <c r="L33" s="12">
        <f t="shared" si="4"/>
        <v>0</v>
      </c>
      <c r="M33" s="12">
        <f t="shared" si="5"/>
        <v>0</v>
      </c>
      <c r="N33" s="12">
        <f t="shared" si="6"/>
        <v>0</v>
      </c>
      <c r="O33" s="12">
        <f t="shared" si="7"/>
        <v>0</v>
      </c>
      <c r="P33" s="12"/>
      <c r="Q33" s="12"/>
      <c r="R33" s="12"/>
      <c r="S33" s="12"/>
      <c r="T33" s="12"/>
      <c r="U33" s="12">
        <f t="shared" si="2"/>
        <v>0</v>
      </c>
      <c r="V33" s="8"/>
    </row>
    <row r="34" spans="1:22" x14ac:dyDescent="0.25">
      <c r="A34" s="96"/>
      <c r="B34" s="9" t="e">
        <f>VLOOKUP(A34,'Data - (PSECW)'!$V$2:$W$101,2,FALSE)</f>
        <v>#N/A</v>
      </c>
      <c r="C34" s="98"/>
      <c r="D34" s="99"/>
      <c r="E34" s="11"/>
      <c r="F34" s="11"/>
      <c r="G34" s="11"/>
      <c r="H34" s="11"/>
      <c r="I34" s="11"/>
      <c r="J34" s="12">
        <f t="shared" si="1"/>
        <v>0</v>
      </c>
      <c r="K34" s="12">
        <f t="shared" si="3"/>
        <v>0</v>
      </c>
      <c r="L34" s="12">
        <f t="shared" si="4"/>
        <v>0</v>
      </c>
      <c r="M34" s="12">
        <f t="shared" si="5"/>
        <v>0</v>
      </c>
      <c r="N34" s="12">
        <f t="shared" si="6"/>
        <v>0</v>
      </c>
      <c r="O34" s="12">
        <f t="shared" si="7"/>
        <v>0</v>
      </c>
      <c r="P34" s="12"/>
      <c r="Q34" s="12"/>
      <c r="R34" s="12"/>
      <c r="S34" s="12"/>
      <c r="T34" s="12"/>
      <c r="U34" s="12">
        <f t="shared" si="2"/>
        <v>0</v>
      </c>
      <c r="V34" s="8"/>
    </row>
    <row r="35" spans="1:22" x14ac:dyDescent="0.25">
      <c r="A35" s="96"/>
      <c r="B35" s="9" t="e">
        <f>VLOOKUP(A35,'Data - (PSECW)'!$V$2:$W$101,2,FALSE)</f>
        <v>#N/A</v>
      </c>
      <c r="C35" s="98"/>
      <c r="D35" s="99"/>
      <c r="E35" s="11"/>
      <c r="F35" s="11"/>
      <c r="G35" s="11"/>
      <c r="H35" s="11"/>
      <c r="I35" s="11"/>
      <c r="J35" s="12">
        <f t="shared" si="1"/>
        <v>0</v>
      </c>
      <c r="K35" s="12">
        <f t="shared" si="3"/>
        <v>0</v>
      </c>
      <c r="L35" s="12">
        <f t="shared" si="4"/>
        <v>0</v>
      </c>
      <c r="M35" s="12">
        <f t="shared" si="5"/>
        <v>0</v>
      </c>
      <c r="N35" s="12">
        <f t="shared" si="6"/>
        <v>0</v>
      </c>
      <c r="O35" s="12">
        <f t="shared" si="7"/>
        <v>0</v>
      </c>
      <c r="P35" s="12"/>
      <c r="Q35" s="12"/>
      <c r="R35" s="12"/>
      <c r="S35" s="12"/>
      <c r="T35" s="12"/>
      <c r="U35" s="12">
        <f t="shared" si="2"/>
        <v>0</v>
      </c>
      <c r="V35" s="8"/>
    </row>
    <row r="36" spans="1:22" x14ac:dyDescent="0.25">
      <c r="A36" s="96"/>
      <c r="B36" s="9" t="e">
        <f>VLOOKUP(A36,'Data - (PSECW)'!$V$2:$W$101,2,FALSE)</f>
        <v>#N/A</v>
      </c>
      <c r="C36" s="98"/>
      <c r="D36" s="99"/>
      <c r="E36" s="11"/>
      <c r="F36" s="11"/>
      <c r="G36" s="11"/>
      <c r="H36" s="11"/>
      <c r="I36" s="11"/>
      <c r="J36" s="12">
        <f t="shared" si="1"/>
        <v>0</v>
      </c>
      <c r="K36" s="12">
        <f t="shared" si="3"/>
        <v>0</v>
      </c>
      <c r="L36" s="12">
        <f t="shared" si="4"/>
        <v>0</v>
      </c>
      <c r="M36" s="12">
        <f t="shared" si="5"/>
        <v>0</v>
      </c>
      <c r="N36" s="12">
        <f t="shared" si="6"/>
        <v>0</v>
      </c>
      <c r="O36" s="12">
        <f t="shared" si="7"/>
        <v>0</v>
      </c>
      <c r="P36" s="12"/>
      <c r="Q36" s="12"/>
      <c r="R36" s="12"/>
      <c r="S36" s="12"/>
      <c r="T36" s="12"/>
      <c r="U36" s="12">
        <f t="shared" si="2"/>
        <v>0</v>
      </c>
      <c r="V36" s="8"/>
    </row>
    <row r="37" spans="1:22" x14ac:dyDescent="0.25">
      <c r="A37" s="8"/>
      <c r="B37" s="9" t="e">
        <f>VLOOKUP(A37,'Data - (PSECW)'!$V$2:$W$101,2,FALSE)</f>
        <v>#N/A</v>
      </c>
      <c r="C37" s="10"/>
      <c r="D37" s="11"/>
      <c r="E37" s="11"/>
      <c r="F37" s="11"/>
      <c r="G37" s="11"/>
      <c r="H37" s="11"/>
      <c r="I37" s="11"/>
      <c r="J37" s="12">
        <f t="shared" si="1"/>
        <v>0</v>
      </c>
      <c r="K37" s="12">
        <f t="shared" si="3"/>
        <v>0</v>
      </c>
      <c r="L37" s="12">
        <f t="shared" si="4"/>
        <v>0</v>
      </c>
      <c r="M37" s="12">
        <f t="shared" si="5"/>
        <v>0</v>
      </c>
      <c r="N37" s="12">
        <f t="shared" si="6"/>
        <v>0</v>
      </c>
      <c r="O37" s="12">
        <f t="shared" si="7"/>
        <v>0</v>
      </c>
      <c r="P37" s="12"/>
      <c r="Q37" s="12"/>
      <c r="R37" s="12"/>
      <c r="S37" s="12"/>
      <c r="T37" s="12"/>
      <c r="U37" s="12">
        <f t="shared" si="2"/>
        <v>0</v>
      </c>
      <c r="V37" s="8"/>
    </row>
    <row r="38" spans="1:22" x14ac:dyDescent="0.25">
      <c r="A38" s="8"/>
      <c r="B38" s="9" t="e">
        <f>VLOOKUP(A38,'Data - (PSECW)'!$V$2:$W$101,2,FALSE)</f>
        <v>#N/A</v>
      </c>
      <c r="C38" s="10"/>
      <c r="D38" s="11"/>
      <c r="E38" s="11"/>
      <c r="F38" s="11"/>
      <c r="G38" s="11"/>
      <c r="H38" s="11"/>
      <c r="I38" s="11"/>
      <c r="J38" s="12">
        <f t="shared" si="1"/>
        <v>0</v>
      </c>
      <c r="K38" s="12">
        <f t="shared" si="3"/>
        <v>0</v>
      </c>
      <c r="L38" s="12">
        <f t="shared" si="4"/>
        <v>0</v>
      </c>
      <c r="M38" s="12">
        <f t="shared" si="5"/>
        <v>0</v>
      </c>
      <c r="N38" s="12">
        <f t="shared" si="6"/>
        <v>0</v>
      </c>
      <c r="O38" s="12">
        <f t="shared" si="7"/>
        <v>0</v>
      </c>
      <c r="P38" s="12"/>
      <c r="Q38" s="12"/>
      <c r="R38" s="12"/>
      <c r="S38" s="12"/>
      <c r="T38" s="12"/>
      <c r="U38" s="12">
        <f t="shared" si="2"/>
        <v>0</v>
      </c>
      <c r="V38" s="8"/>
    </row>
    <row r="39" spans="1:22" x14ac:dyDescent="0.25">
      <c r="A39" s="8"/>
      <c r="B39" s="9" t="e">
        <f>VLOOKUP(A39,'Data - (PSECW)'!$V$2:$W$101,2,FALSE)</f>
        <v>#N/A</v>
      </c>
      <c r="C39" s="10"/>
      <c r="D39" s="11"/>
      <c r="E39" s="11"/>
      <c r="F39" s="11"/>
      <c r="G39" s="11"/>
      <c r="H39" s="11"/>
      <c r="I39" s="11"/>
      <c r="J39" s="12">
        <f t="shared" si="1"/>
        <v>0</v>
      </c>
      <c r="K39" s="12">
        <f t="shared" si="3"/>
        <v>0</v>
      </c>
      <c r="L39" s="12">
        <f t="shared" si="4"/>
        <v>0</v>
      </c>
      <c r="M39" s="12">
        <f t="shared" si="5"/>
        <v>0</v>
      </c>
      <c r="N39" s="12">
        <f t="shared" si="6"/>
        <v>0</v>
      </c>
      <c r="O39" s="12">
        <f t="shared" si="7"/>
        <v>0</v>
      </c>
      <c r="P39" s="12"/>
      <c r="Q39" s="12"/>
      <c r="R39" s="12"/>
      <c r="S39" s="12"/>
      <c r="T39" s="12"/>
      <c r="U39" s="12">
        <f t="shared" si="2"/>
        <v>0</v>
      </c>
      <c r="V39" s="8"/>
    </row>
    <row r="40" spans="1:22" x14ac:dyDescent="0.25">
      <c r="A40" s="8"/>
      <c r="B40" s="9" t="e">
        <f>VLOOKUP(A40,'Data - (PSECW)'!$V$2:$W$101,2,FALSE)</f>
        <v>#N/A</v>
      </c>
      <c r="C40" s="10"/>
      <c r="D40" s="11"/>
      <c r="E40" s="11"/>
      <c r="F40" s="11"/>
      <c r="G40" s="11"/>
      <c r="H40" s="11"/>
      <c r="I40" s="11"/>
      <c r="J40" s="12">
        <f t="shared" si="1"/>
        <v>0</v>
      </c>
      <c r="K40" s="12">
        <f t="shared" si="3"/>
        <v>0</v>
      </c>
      <c r="L40" s="12">
        <f t="shared" si="4"/>
        <v>0</v>
      </c>
      <c r="M40" s="12">
        <f t="shared" si="5"/>
        <v>0</v>
      </c>
      <c r="N40" s="12">
        <f t="shared" si="6"/>
        <v>0</v>
      </c>
      <c r="O40" s="12">
        <f t="shared" si="7"/>
        <v>0</v>
      </c>
      <c r="P40" s="12"/>
      <c r="Q40" s="12"/>
      <c r="R40" s="12"/>
      <c r="S40" s="12"/>
      <c r="T40" s="12"/>
      <c r="U40" s="12">
        <f t="shared" si="2"/>
        <v>0</v>
      </c>
      <c r="V40" s="8"/>
    </row>
    <row r="41" spans="1:22" x14ac:dyDescent="0.25">
      <c r="A41" s="8"/>
      <c r="B41" s="9" t="e">
        <f>VLOOKUP(A41,'Data - (PSECW)'!$V$2:$W$101,2,FALSE)</f>
        <v>#N/A</v>
      </c>
      <c r="C41" s="10"/>
      <c r="D41" s="11"/>
      <c r="E41" s="11"/>
      <c r="F41" s="11"/>
      <c r="G41" s="11"/>
      <c r="H41" s="11"/>
      <c r="I41" s="11"/>
      <c r="J41" s="12">
        <f t="shared" si="1"/>
        <v>0</v>
      </c>
      <c r="K41" s="12">
        <f t="shared" si="3"/>
        <v>0</v>
      </c>
      <c r="L41" s="12">
        <f t="shared" si="4"/>
        <v>0</v>
      </c>
      <c r="M41" s="12">
        <f t="shared" si="5"/>
        <v>0</v>
      </c>
      <c r="N41" s="12">
        <f t="shared" si="6"/>
        <v>0</v>
      </c>
      <c r="O41" s="12">
        <f t="shared" si="7"/>
        <v>0</v>
      </c>
      <c r="P41" s="12"/>
      <c r="Q41" s="12"/>
      <c r="R41" s="12"/>
      <c r="S41" s="12"/>
      <c r="T41" s="12"/>
      <c r="U41" s="12">
        <f t="shared" si="2"/>
        <v>0</v>
      </c>
      <c r="V41" s="8"/>
    </row>
    <row r="42" spans="1:22" x14ac:dyDescent="0.25">
      <c r="A42" s="8"/>
      <c r="B42" s="9" t="e">
        <f>VLOOKUP(A42,'Data - (PSECW)'!$V$2:$W$101,2,FALSE)</f>
        <v>#N/A</v>
      </c>
      <c r="C42" s="10"/>
      <c r="D42" s="11"/>
      <c r="E42" s="11"/>
      <c r="F42" s="11"/>
      <c r="G42" s="11"/>
      <c r="H42" s="11"/>
      <c r="I42" s="11"/>
      <c r="J42" s="12">
        <f t="shared" si="1"/>
        <v>0</v>
      </c>
      <c r="K42" s="12">
        <f t="shared" si="3"/>
        <v>0</v>
      </c>
      <c r="L42" s="12">
        <f t="shared" si="4"/>
        <v>0</v>
      </c>
      <c r="M42" s="12">
        <f t="shared" si="5"/>
        <v>0</v>
      </c>
      <c r="N42" s="12">
        <f t="shared" si="6"/>
        <v>0</v>
      </c>
      <c r="O42" s="12">
        <f t="shared" si="7"/>
        <v>0</v>
      </c>
      <c r="P42" s="12"/>
      <c r="Q42" s="12"/>
      <c r="R42" s="12"/>
      <c r="S42" s="12"/>
      <c r="T42" s="12"/>
      <c r="U42" s="12">
        <f t="shared" si="2"/>
        <v>0</v>
      </c>
      <c r="V42" s="8"/>
    </row>
    <row r="43" spans="1:22" x14ac:dyDescent="0.25">
      <c r="A43" s="8"/>
      <c r="B43" s="9" t="e">
        <f>VLOOKUP(A43,'Data - (PSECW)'!$V$2:$W$101,2,FALSE)</f>
        <v>#N/A</v>
      </c>
      <c r="C43" s="10"/>
      <c r="D43" s="11"/>
      <c r="E43" s="11"/>
      <c r="F43" s="11"/>
      <c r="G43" s="11"/>
      <c r="H43" s="11"/>
      <c r="I43" s="11"/>
      <c r="J43" s="12">
        <f t="shared" si="1"/>
        <v>0</v>
      </c>
      <c r="K43" s="12">
        <f t="shared" si="3"/>
        <v>0</v>
      </c>
      <c r="L43" s="12">
        <f t="shared" si="4"/>
        <v>0</v>
      </c>
      <c r="M43" s="12">
        <f t="shared" si="5"/>
        <v>0</v>
      </c>
      <c r="N43" s="12">
        <f t="shared" si="6"/>
        <v>0</v>
      </c>
      <c r="O43" s="12">
        <f t="shared" si="7"/>
        <v>0</v>
      </c>
      <c r="P43" s="12"/>
      <c r="Q43" s="12"/>
      <c r="R43" s="12"/>
      <c r="S43" s="12"/>
      <c r="T43" s="12"/>
      <c r="U43" s="12">
        <f t="shared" si="2"/>
        <v>0</v>
      </c>
      <c r="V43" s="8"/>
    </row>
    <row r="44" spans="1:22" x14ac:dyDescent="0.25">
      <c r="A44" s="8"/>
      <c r="B44" s="9" t="e">
        <f>VLOOKUP(A44,'Data - (PSECW)'!$V$2:$W$101,2,FALSE)</f>
        <v>#N/A</v>
      </c>
      <c r="C44" s="10"/>
      <c r="D44" s="11"/>
      <c r="E44" s="11"/>
      <c r="F44" s="11"/>
      <c r="G44" s="11"/>
      <c r="H44" s="11"/>
      <c r="I44" s="11"/>
      <c r="J44" s="12">
        <f t="shared" si="1"/>
        <v>0</v>
      </c>
      <c r="K44" s="12">
        <f t="shared" si="3"/>
        <v>0</v>
      </c>
      <c r="L44" s="12">
        <f t="shared" si="4"/>
        <v>0</v>
      </c>
      <c r="M44" s="12">
        <f t="shared" si="5"/>
        <v>0</v>
      </c>
      <c r="N44" s="12">
        <f t="shared" si="6"/>
        <v>0</v>
      </c>
      <c r="O44" s="12">
        <f t="shared" si="7"/>
        <v>0</v>
      </c>
      <c r="P44" s="12"/>
      <c r="Q44" s="12"/>
      <c r="R44" s="12"/>
      <c r="S44" s="12"/>
      <c r="T44" s="12"/>
      <c r="U44" s="12">
        <f t="shared" si="2"/>
        <v>0</v>
      </c>
      <c r="V44" s="8"/>
    </row>
    <row r="45" spans="1:22" x14ac:dyDescent="0.25">
      <c r="A45" s="8"/>
      <c r="B45" s="9" t="e">
        <f>VLOOKUP(A45,'Data - (PSECW)'!$V$2:$W$101,2,FALSE)</f>
        <v>#N/A</v>
      </c>
      <c r="C45" s="10"/>
      <c r="D45" s="11"/>
      <c r="E45" s="11"/>
      <c r="F45" s="11"/>
      <c r="G45" s="11"/>
      <c r="H45" s="11"/>
      <c r="I45" s="11"/>
      <c r="J45" s="12">
        <f t="shared" si="1"/>
        <v>0</v>
      </c>
      <c r="K45" s="12">
        <f t="shared" si="3"/>
        <v>0</v>
      </c>
      <c r="L45" s="12">
        <f t="shared" si="4"/>
        <v>0</v>
      </c>
      <c r="M45" s="12">
        <f t="shared" si="5"/>
        <v>0</v>
      </c>
      <c r="N45" s="12">
        <f t="shared" si="6"/>
        <v>0</v>
      </c>
      <c r="O45" s="12">
        <f t="shared" si="7"/>
        <v>0</v>
      </c>
      <c r="P45" s="12"/>
      <c r="Q45" s="12"/>
      <c r="R45" s="12"/>
      <c r="S45" s="12"/>
      <c r="T45" s="12"/>
      <c r="U45" s="12">
        <f t="shared" si="2"/>
        <v>0</v>
      </c>
      <c r="V45" s="8"/>
    </row>
    <row r="46" spans="1:22" x14ac:dyDescent="0.25">
      <c r="A46" s="8"/>
      <c r="B46" s="9" t="e">
        <f>VLOOKUP(A46,'Data - (PSECW)'!$V$2:$W$101,2,FALSE)</f>
        <v>#N/A</v>
      </c>
      <c r="C46" s="10"/>
      <c r="D46" s="11"/>
      <c r="E46" s="11"/>
      <c r="F46" s="11"/>
      <c r="G46" s="11"/>
      <c r="H46" s="11"/>
      <c r="I46" s="11"/>
      <c r="J46" s="12">
        <f t="shared" si="1"/>
        <v>0</v>
      </c>
      <c r="K46" s="12">
        <f t="shared" si="3"/>
        <v>0</v>
      </c>
      <c r="L46" s="12">
        <f t="shared" si="4"/>
        <v>0</v>
      </c>
      <c r="M46" s="12">
        <f t="shared" si="5"/>
        <v>0</v>
      </c>
      <c r="N46" s="12">
        <f t="shared" si="6"/>
        <v>0</v>
      </c>
      <c r="O46" s="12">
        <f t="shared" si="7"/>
        <v>0</v>
      </c>
      <c r="P46" s="12"/>
      <c r="Q46" s="12"/>
      <c r="R46" s="12"/>
      <c r="S46" s="12"/>
      <c r="T46" s="12"/>
      <c r="U46" s="12">
        <f t="shared" si="2"/>
        <v>0</v>
      </c>
      <c r="V46" s="8"/>
    </row>
    <row r="47" spans="1:22" x14ac:dyDescent="0.25">
      <c r="A47" s="8"/>
      <c r="B47" s="9" t="e">
        <f>VLOOKUP(A47,'Data - (PSECW)'!$V$2:$W$101,2,FALSE)</f>
        <v>#N/A</v>
      </c>
      <c r="C47" s="10"/>
      <c r="D47" s="11"/>
      <c r="E47" s="11"/>
      <c r="F47" s="11"/>
      <c r="G47" s="11"/>
      <c r="H47" s="11"/>
      <c r="I47" s="11"/>
      <c r="J47" s="12">
        <f t="shared" si="1"/>
        <v>0</v>
      </c>
      <c r="K47" s="12">
        <f t="shared" si="3"/>
        <v>0</v>
      </c>
      <c r="L47" s="12">
        <f t="shared" si="4"/>
        <v>0</v>
      </c>
      <c r="M47" s="12">
        <f t="shared" si="5"/>
        <v>0</v>
      </c>
      <c r="N47" s="12">
        <f t="shared" si="6"/>
        <v>0</v>
      </c>
      <c r="O47" s="12">
        <f t="shared" si="7"/>
        <v>0</v>
      </c>
      <c r="P47" s="12"/>
      <c r="Q47" s="12"/>
      <c r="R47" s="12"/>
      <c r="S47" s="12"/>
      <c r="T47" s="12"/>
      <c r="U47" s="12">
        <f t="shared" si="2"/>
        <v>0</v>
      </c>
      <c r="V47" s="8"/>
    </row>
    <row r="48" spans="1:22" x14ac:dyDescent="0.25">
      <c r="A48" s="8"/>
      <c r="B48" s="9" t="e">
        <f>VLOOKUP(A48,'Data - (PSECW)'!$V$2:$W$101,2,FALSE)</f>
        <v>#N/A</v>
      </c>
      <c r="C48" s="10"/>
      <c r="D48" s="11"/>
      <c r="E48" s="11"/>
      <c r="F48" s="11"/>
      <c r="G48" s="11"/>
      <c r="H48" s="11"/>
      <c r="I48" s="11"/>
      <c r="J48" s="12">
        <f t="shared" si="1"/>
        <v>0</v>
      </c>
      <c r="K48" s="12">
        <f t="shared" si="3"/>
        <v>0</v>
      </c>
      <c r="L48" s="12">
        <f t="shared" si="4"/>
        <v>0</v>
      </c>
      <c r="M48" s="12">
        <f t="shared" si="5"/>
        <v>0</v>
      </c>
      <c r="N48" s="12">
        <f t="shared" si="6"/>
        <v>0</v>
      </c>
      <c r="O48" s="12">
        <f t="shared" si="7"/>
        <v>0</v>
      </c>
      <c r="P48" s="12"/>
      <c r="Q48" s="12"/>
      <c r="R48" s="12"/>
      <c r="S48" s="12"/>
      <c r="T48" s="12"/>
      <c r="U48" s="12">
        <f t="shared" si="2"/>
        <v>0</v>
      </c>
      <c r="V48" s="8"/>
    </row>
    <row r="49" spans="1:38" x14ac:dyDescent="0.25">
      <c r="A49" s="8"/>
      <c r="B49" s="9" t="e">
        <f>VLOOKUP(A49,'Data - (PSECW)'!$V$2:$W$101,2,FALSE)</f>
        <v>#N/A</v>
      </c>
      <c r="C49" s="10"/>
      <c r="D49" s="11"/>
      <c r="E49" s="11"/>
      <c r="F49" s="11"/>
      <c r="G49" s="11"/>
      <c r="H49" s="11"/>
      <c r="I49" s="11"/>
      <c r="J49" s="12">
        <f t="shared" si="1"/>
        <v>0</v>
      </c>
      <c r="K49" s="12">
        <f t="shared" si="3"/>
        <v>0</v>
      </c>
      <c r="L49" s="12">
        <f t="shared" si="4"/>
        <v>0</v>
      </c>
      <c r="M49" s="12">
        <f t="shared" si="5"/>
        <v>0</v>
      </c>
      <c r="N49" s="12">
        <f t="shared" si="6"/>
        <v>0</v>
      </c>
      <c r="O49" s="12">
        <f t="shared" si="7"/>
        <v>0</v>
      </c>
      <c r="P49" s="12"/>
      <c r="Q49" s="12"/>
      <c r="R49" s="12"/>
      <c r="S49" s="12"/>
      <c r="T49" s="12"/>
      <c r="U49" s="12">
        <f t="shared" si="2"/>
        <v>0</v>
      </c>
      <c r="V49" s="8"/>
    </row>
    <row r="50" spans="1:38" x14ac:dyDescent="0.25">
      <c r="A50" s="8"/>
      <c r="B50" s="9" t="e">
        <f>VLOOKUP(A50,'Data - (PSECW)'!$V$2:$W$101,2,FALSE)</f>
        <v>#N/A</v>
      </c>
      <c r="C50" s="10"/>
      <c r="D50" s="11"/>
      <c r="E50" s="11"/>
      <c r="F50" s="11"/>
      <c r="G50" s="11"/>
      <c r="H50" s="11"/>
      <c r="I50" s="11"/>
      <c r="J50" s="12">
        <f t="shared" si="1"/>
        <v>0</v>
      </c>
      <c r="K50" s="12">
        <f t="shared" si="3"/>
        <v>0</v>
      </c>
      <c r="L50" s="12">
        <f t="shared" si="4"/>
        <v>0</v>
      </c>
      <c r="M50" s="12">
        <f t="shared" si="5"/>
        <v>0</v>
      </c>
      <c r="N50" s="12">
        <f t="shared" si="6"/>
        <v>0</v>
      </c>
      <c r="O50" s="12">
        <f t="shared" si="7"/>
        <v>0</v>
      </c>
      <c r="P50" s="12"/>
      <c r="Q50" s="12"/>
      <c r="R50" s="12"/>
      <c r="S50" s="12"/>
      <c r="T50" s="12"/>
      <c r="U50" s="12">
        <f t="shared" si="2"/>
        <v>0</v>
      </c>
      <c r="V50" s="8"/>
    </row>
    <row r="51" spans="1:38" x14ac:dyDescent="0.25">
      <c r="A51" s="8"/>
      <c r="B51" s="9" t="e">
        <f>VLOOKUP(A51,'Data - (PSECW)'!$V$2:$W$101,2,FALSE)</f>
        <v>#N/A</v>
      </c>
      <c r="C51" s="10"/>
      <c r="D51" s="11"/>
      <c r="E51" s="11"/>
      <c r="F51" s="11"/>
      <c r="G51" s="11"/>
      <c r="H51" s="11"/>
      <c r="I51" s="11"/>
      <c r="J51" s="12">
        <f t="shared" si="1"/>
        <v>0</v>
      </c>
      <c r="K51" s="12">
        <f t="shared" si="3"/>
        <v>0</v>
      </c>
      <c r="L51" s="12">
        <f t="shared" si="4"/>
        <v>0</v>
      </c>
      <c r="M51" s="12">
        <f t="shared" si="5"/>
        <v>0</v>
      </c>
      <c r="N51" s="12">
        <f t="shared" si="6"/>
        <v>0</v>
      </c>
      <c r="O51" s="12">
        <f t="shared" si="7"/>
        <v>0</v>
      </c>
      <c r="P51" s="12"/>
      <c r="Q51" s="12"/>
      <c r="R51" s="12"/>
      <c r="S51" s="12"/>
      <c r="T51" s="12"/>
      <c r="U51" s="12">
        <f t="shared" si="2"/>
        <v>0</v>
      </c>
      <c r="V51" s="8"/>
    </row>
    <row r="52" spans="1:38" x14ac:dyDescent="0.25">
      <c r="A52" s="8"/>
      <c r="B52" s="9" t="e">
        <f>VLOOKUP(A52,'Data - (PSECW)'!$V$2:$W$101,2,FALSE)</f>
        <v>#N/A</v>
      </c>
      <c r="C52" s="10"/>
      <c r="D52" s="11"/>
      <c r="E52" s="11"/>
      <c r="F52" s="11"/>
      <c r="G52" s="11"/>
      <c r="H52" s="11"/>
      <c r="I52" s="11"/>
      <c r="J52" s="12">
        <f t="shared" si="1"/>
        <v>0</v>
      </c>
      <c r="K52" s="12">
        <f t="shared" si="3"/>
        <v>0</v>
      </c>
      <c r="L52" s="12">
        <f t="shared" si="4"/>
        <v>0</v>
      </c>
      <c r="M52" s="12">
        <f t="shared" si="5"/>
        <v>0</v>
      </c>
      <c r="N52" s="12">
        <f t="shared" si="6"/>
        <v>0</v>
      </c>
      <c r="O52" s="12">
        <f t="shared" si="7"/>
        <v>0</v>
      </c>
      <c r="P52" s="12"/>
      <c r="Q52" s="12"/>
      <c r="R52" s="12"/>
      <c r="S52" s="12"/>
      <c r="T52" s="12"/>
      <c r="U52" s="12">
        <f t="shared" si="2"/>
        <v>0</v>
      </c>
      <c r="V52" s="8"/>
    </row>
    <row r="53" spans="1:38" x14ac:dyDescent="0.25">
      <c r="A53" s="8"/>
      <c r="B53" s="9" t="e">
        <f>VLOOKUP(A53,'Data - (PSECW)'!$V$2:$W$101,2,FALSE)</f>
        <v>#N/A</v>
      </c>
      <c r="C53" s="10"/>
      <c r="D53" s="11"/>
      <c r="E53" s="11"/>
      <c r="F53" s="11"/>
      <c r="G53" s="11"/>
      <c r="H53" s="11"/>
      <c r="I53" s="11"/>
      <c r="J53" s="12">
        <f t="shared" si="1"/>
        <v>0</v>
      </c>
      <c r="K53" s="12">
        <f t="shared" si="3"/>
        <v>0</v>
      </c>
      <c r="L53" s="12">
        <f t="shared" si="4"/>
        <v>0</v>
      </c>
      <c r="M53" s="12">
        <f t="shared" si="5"/>
        <v>0</v>
      </c>
      <c r="N53" s="12">
        <f t="shared" si="6"/>
        <v>0</v>
      </c>
      <c r="O53" s="12">
        <f t="shared" si="7"/>
        <v>0</v>
      </c>
      <c r="P53" s="12"/>
      <c r="Q53" s="12"/>
      <c r="R53" s="12"/>
      <c r="S53" s="12"/>
      <c r="T53" s="12"/>
      <c r="U53" s="12">
        <f t="shared" si="2"/>
        <v>0</v>
      </c>
      <c r="V53" s="8"/>
    </row>
    <row r="54" spans="1:38" x14ac:dyDescent="0.25">
      <c r="A54" s="8"/>
      <c r="B54" s="9" t="e">
        <f>VLOOKUP(A54,'Data - (PSECW)'!$V$2:$W$101,2,FALSE)</f>
        <v>#N/A</v>
      </c>
      <c r="C54" s="10"/>
      <c r="D54" s="11"/>
      <c r="E54" s="11"/>
      <c r="F54" s="11"/>
      <c r="G54" s="11"/>
      <c r="H54" s="11"/>
      <c r="I54" s="11"/>
      <c r="J54" s="12">
        <f t="shared" si="1"/>
        <v>0</v>
      </c>
      <c r="K54" s="12">
        <f t="shared" si="3"/>
        <v>0</v>
      </c>
      <c r="L54" s="12">
        <f t="shared" si="4"/>
        <v>0</v>
      </c>
      <c r="M54" s="12">
        <f t="shared" si="5"/>
        <v>0</v>
      </c>
      <c r="N54" s="12">
        <f t="shared" si="6"/>
        <v>0</v>
      </c>
      <c r="O54" s="12">
        <f t="shared" si="7"/>
        <v>0</v>
      </c>
      <c r="P54" s="12"/>
      <c r="Q54" s="12"/>
      <c r="R54" s="12"/>
      <c r="S54" s="12"/>
      <c r="T54" s="12"/>
      <c r="U54" s="12">
        <f t="shared" si="2"/>
        <v>0</v>
      </c>
      <c r="V54" s="8"/>
    </row>
    <row r="55" spans="1:38" ht="15.5" x14ac:dyDescent="0.25">
      <c r="A55" s="118" t="s">
        <v>84</v>
      </c>
      <c r="B55" s="119"/>
      <c r="C55" s="119"/>
      <c r="D55" s="119"/>
      <c r="E55" s="119"/>
      <c r="F55" s="119"/>
      <c r="G55" s="119"/>
      <c r="H55" s="119"/>
      <c r="I55" s="120"/>
      <c r="J55" s="61">
        <f t="shared" ref="J55:U55" si="8">SUM(J5:J54)</f>
        <v>0</v>
      </c>
      <c r="K55" s="61">
        <f t="shared" si="8"/>
        <v>0</v>
      </c>
      <c r="L55" s="61">
        <f t="shared" si="8"/>
        <v>0</v>
      </c>
      <c r="M55" s="61">
        <f t="shared" si="8"/>
        <v>0</v>
      </c>
      <c r="N55" s="61">
        <f t="shared" si="8"/>
        <v>0</v>
      </c>
      <c r="O55" s="61">
        <f t="shared" si="8"/>
        <v>0</v>
      </c>
      <c r="P55" s="61">
        <f t="shared" si="8"/>
        <v>0</v>
      </c>
      <c r="Q55" s="61">
        <f t="shared" si="8"/>
        <v>0</v>
      </c>
      <c r="R55" s="61">
        <f t="shared" si="8"/>
        <v>0</v>
      </c>
      <c r="S55" s="61">
        <f t="shared" si="8"/>
        <v>0</v>
      </c>
      <c r="T55" s="61">
        <f t="shared" si="8"/>
        <v>0</v>
      </c>
      <c r="U55" s="61">
        <f t="shared" si="8"/>
        <v>0</v>
      </c>
      <c r="V55" s="62"/>
    </row>
    <row r="56" spans="1:38" ht="18" x14ac:dyDescent="0.25">
      <c r="A56" s="116" t="s">
        <v>16</v>
      </c>
      <c r="B56" s="116"/>
      <c r="C56" s="116"/>
      <c r="D56" s="116"/>
      <c r="E56" s="116"/>
      <c r="F56" s="116"/>
      <c r="G56" s="116"/>
      <c r="H56" s="116"/>
      <c r="I56" s="116"/>
      <c r="J56" s="116"/>
      <c r="K56" s="116"/>
      <c r="L56" s="116"/>
      <c r="M56" s="116"/>
      <c r="N56" s="116"/>
      <c r="O56" s="116"/>
      <c r="P56" s="14"/>
      <c r="Q56" s="14"/>
      <c r="R56" s="14"/>
      <c r="S56" s="14"/>
      <c r="T56" s="14"/>
      <c r="U56" s="15">
        <f>SUM(U5:U54)</f>
        <v>0</v>
      </c>
      <c r="V56" s="16"/>
    </row>
    <row r="57" spans="1:38" ht="18" x14ac:dyDescent="0.25">
      <c r="A57" s="116" t="s">
        <v>17</v>
      </c>
      <c r="B57" s="116"/>
      <c r="C57" s="116"/>
      <c r="D57" s="116"/>
      <c r="E57" s="116"/>
      <c r="F57" s="116"/>
      <c r="G57" s="116"/>
      <c r="H57" s="116"/>
      <c r="I57" s="116"/>
      <c r="J57" s="116"/>
      <c r="K57" s="116"/>
      <c r="L57" s="116"/>
      <c r="M57" s="116"/>
      <c r="N57" s="116"/>
      <c r="O57" s="116"/>
      <c r="P57" s="14"/>
      <c r="Q57" s="14"/>
      <c r="R57" s="14"/>
      <c r="S57" s="14"/>
      <c r="T57" s="14"/>
      <c r="U57" s="15">
        <f>SUM(J5:O54)</f>
        <v>0</v>
      </c>
      <c r="V57" s="16"/>
    </row>
    <row r="58" spans="1:38" ht="18" x14ac:dyDescent="0.25">
      <c r="A58" s="116" t="s">
        <v>18</v>
      </c>
      <c r="B58" s="116"/>
      <c r="C58" s="116"/>
      <c r="D58" s="116"/>
      <c r="E58" s="116"/>
      <c r="F58" s="116"/>
      <c r="G58" s="116"/>
      <c r="H58" s="116"/>
      <c r="I58" s="116"/>
      <c r="J58" s="116"/>
      <c r="K58" s="116"/>
      <c r="L58" s="116"/>
      <c r="M58" s="116"/>
      <c r="N58" s="116"/>
      <c r="O58" s="116"/>
      <c r="P58" s="14"/>
      <c r="Q58" s="14"/>
      <c r="R58" s="14"/>
      <c r="S58" s="14"/>
      <c r="T58" s="14"/>
      <c r="U58" s="15">
        <f>SUM(U56:U57)</f>
        <v>0</v>
      </c>
      <c r="V58" s="16"/>
    </row>
    <row r="60" spans="1:38" x14ac:dyDescent="0.25">
      <c r="AL60" s="60">
        <f>SUM('Log - (PSECW)'!J5:J35)</f>
        <v>0</v>
      </c>
    </row>
  </sheetData>
  <mergeCells count="11">
    <mergeCell ref="P2:T2"/>
    <mergeCell ref="V2:V3"/>
    <mergeCell ref="A56:O56"/>
    <mergeCell ref="A57:O57"/>
    <mergeCell ref="A58:O58"/>
    <mergeCell ref="A2:A3"/>
    <mergeCell ref="B2:B3"/>
    <mergeCell ref="C2:C3"/>
    <mergeCell ref="D2:I2"/>
    <mergeCell ref="J2:O2"/>
    <mergeCell ref="A55:I55"/>
  </mergeCells>
  <pageMargins left="0.28000000000000003" right="0.17" top="0.55000000000000004" bottom="0.9" header="0.5" footer="0.5"/>
  <pageSetup scale="67" fitToWidth="0" fitToHeight="0" orientation="landscape" r:id="rId1"/>
  <colBreaks count="1" manualBreakCount="1">
    <brk id="21" max="37"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(PSECW)'!$V$2:$V$54</xm:f>
          </x14:formula1>
          <xm:sqref>A5:A54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AB124"/>
  <sheetViews>
    <sheetView zoomScale="70" zoomScaleNormal="70" workbookViewId="0">
      <selection activeCell="S3" sqref="S3"/>
    </sheetView>
  </sheetViews>
  <sheetFormatPr defaultRowHeight="12.5" x14ac:dyDescent="0.25"/>
  <cols>
    <col min="1" max="2" width="15.7265625" customWidth="1"/>
    <col min="3" max="3" width="17" style="6" bestFit="1" customWidth="1"/>
    <col min="4" max="4" width="11.54296875" style="7" bestFit="1" customWidth="1"/>
    <col min="5" max="5" width="23.453125" style="6" bestFit="1" customWidth="1"/>
    <col min="6" max="6" width="12.453125" style="6" bestFit="1" customWidth="1"/>
    <col min="7" max="7" width="3.7265625" bestFit="1" customWidth="1"/>
    <col min="8" max="8" width="8.26953125" bestFit="1" customWidth="1"/>
    <col min="9" max="9" width="8.26953125" customWidth="1"/>
    <col min="10" max="10" width="6.453125" bestFit="1" customWidth="1"/>
    <col min="11" max="11" width="4.453125" bestFit="1" customWidth="1"/>
    <col min="12" max="12" width="18" bestFit="1" customWidth="1"/>
    <col min="13" max="13" width="35.26953125" customWidth="1"/>
    <col min="14" max="14" width="23.7265625" customWidth="1"/>
    <col min="15" max="15" width="17" bestFit="1" customWidth="1"/>
    <col min="16" max="16" width="26.7265625" customWidth="1"/>
    <col min="21" max="21" width="18.7265625" hidden="1" customWidth="1"/>
    <col min="22" max="22" width="0" hidden="1" customWidth="1"/>
    <col min="25" max="25" width="11" customWidth="1"/>
    <col min="26" max="26" width="9.81640625" customWidth="1"/>
    <col min="27" max="27" width="35" customWidth="1"/>
    <col min="28" max="28" width="23.453125" customWidth="1"/>
  </cols>
  <sheetData>
    <row r="1" spans="1:28" ht="29" x14ac:dyDescent="0.25">
      <c r="A1" s="1" t="s">
        <v>94</v>
      </c>
      <c r="B1" s="1" t="s">
        <v>95</v>
      </c>
      <c r="C1" s="1" t="s">
        <v>93</v>
      </c>
      <c r="D1" s="1" t="s">
        <v>10</v>
      </c>
      <c r="E1" s="1" t="s">
        <v>11</v>
      </c>
      <c r="F1" s="1" t="s">
        <v>12</v>
      </c>
      <c r="G1" s="1" t="s">
        <v>85</v>
      </c>
      <c r="H1" s="1" t="s">
        <v>86</v>
      </c>
      <c r="I1" s="69" t="s">
        <v>101</v>
      </c>
      <c r="J1" s="1" t="s">
        <v>87</v>
      </c>
      <c r="K1" s="1" t="s">
        <v>88</v>
      </c>
      <c r="L1" s="1" t="s">
        <v>89</v>
      </c>
      <c r="M1" s="1" t="s">
        <v>90</v>
      </c>
      <c r="N1" s="1" t="s">
        <v>91</v>
      </c>
      <c r="O1" s="1" t="s">
        <v>92</v>
      </c>
      <c r="P1" s="69" t="s">
        <v>119</v>
      </c>
      <c r="Y1" s="73"/>
      <c r="Z1" s="73"/>
      <c r="AA1" s="73" t="s">
        <v>90</v>
      </c>
      <c r="AB1" s="73" t="s">
        <v>91</v>
      </c>
    </row>
    <row r="2" spans="1:28" ht="15.5" x14ac:dyDescent="0.25">
      <c r="A2" s="2"/>
      <c r="B2" s="2"/>
      <c r="C2" s="2"/>
      <c r="D2" s="3"/>
      <c r="E2" s="2"/>
      <c r="F2" s="2"/>
      <c r="G2" s="63"/>
      <c r="H2" s="63"/>
      <c r="I2" s="63"/>
      <c r="J2" s="63"/>
      <c r="K2" s="63"/>
      <c r="L2" s="64"/>
      <c r="M2" s="65"/>
      <c r="N2" s="65"/>
      <c r="O2" s="64"/>
      <c r="P2" s="64"/>
      <c r="U2" t="str">
        <f>$C2 &amp; ", " &amp; $A2</f>
        <v xml:space="preserve">, </v>
      </c>
      <c r="V2" s="70">
        <f t="shared" ref="V2:V51" si="0">$D2</f>
        <v>0</v>
      </c>
      <c r="Y2" s="72"/>
      <c r="AA2" s="73" t="s">
        <v>110</v>
      </c>
      <c r="AB2" s="73" t="s">
        <v>115</v>
      </c>
    </row>
    <row r="3" spans="1:28" ht="15.5" x14ac:dyDescent="0.25">
      <c r="A3" s="2"/>
      <c r="B3" s="2"/>
      <c r="C3" s="2"/>
      <c r="D3" s="63"/>
      <c r="E3" s="2"/>
      <c r="F3" s="2"/>
      <c r="G3" s="66"/>
      <c r="H3" s="66"/>
      <c r="I3" s="66"/>
      <c r="J3" s="66"/>
      <c r="K3" s="66"/>
      <c r="L3" s="67"/>
      <c r="M3" s="65"/>
      <c r="N3" s="65"/>
      <c r="O3" s="64"/>
      <c r="P3" s="64"/>
      <c r="U3" t="str">
        <f t="shared" ref="U3:U51" si="1">$C3 &amp; ", " &amp; $A3</f>
        <v xml:space="preserve">, </v>
      </c>
      <c r="V3" s="70">
        <f t="shared" si="0"/>
        <v>0</v>
      </c>
      <c r="Y3" s="72"/>
      <c r="AA3" s="73" t="s">
        <v>111</v>
      </c>
      <c r="AB3" s="73" t="s">
        <v>116</v>
      </c>
    </row>
    <row r="4" spans="1:28" ht="15.5" x14ac:dyDescent="0.25">
      <c r="A4" s="2"/>
      <c r="B4" s="2"/>
      <c r="C4" s="2"/>
      <c r="D4" s="3"/>
      <c r="E4" s="2"/>
      <c r="F4" s="2"/>
      <c r="G4" s="63"/>
      <c r="H4" s="63"/>
      <c r="I4" s="63"/>
      <c r="J4" s="63"/>
      <c r="K4" s="63"/>
      <c r="L4" s="64"/>
      <c r="M4" s="65"/>
      <c r="N4" s="65"/>
      <c r="O4" s="64"/>
      <c r="P4" s="64"/>
      <c r="U4" t="str">
        <f t="shared" si="1"/>
        <v xml:space="preserve">, </v>
      </c>
      <c r="V4" s="70">
        <f t="shared" si="0"/>
        <v>0</v>
      </c>
      <c r="Y4" s="72"/>
      <c r="AA4" s="73" t="s">
        <v>112</v>
      </c>
    </row>
    <row r="5" spans="1:28" ht="15.5" x14ac:dyDescent="0.25">
      <c r="A5" s="2"/>
      <c r="B5" s="2"/>
      <c r="C5" s="2"/>
      <c r="D5" s="3"/>
      <c r="E5" s="2"/>
      <c r="F5" s="2"/>
      <c r="G5" s="63"/>
      <c r="H5" s="63"/>
      <c r="I5" s="63"/>
      <c r="J5" s="63"/>
      <c r="K5" s="63"/>
      <c r="L5" s="64"/>
      <c r="M5" s="65"/>
      <c r="N5" s="65"/>
      <c r="O5" s="64"/>
      <c r="P5" s="64"/>
      <c r="U5" t="str">
        <f t="shared" si="1"/>
        <v xml:space="preserve">, </v>
      </c>
      <c r="V5" s="70">
        <f t="shared" si="0"/>
        <v>0</v>
      </c>
      <c r="Y5" s="72"/>
      <c r="AA5" s="73" t="s">
        <v>113</v>
      </c>
    </row>
    <row r="6" spans="1:28" ht="15.5" x14ac:dyDescent="0.25">
      <c r="A6" s="2"/>
      <c r="B6" s="2"/>
      <c r="C6" s="2"/>
      <c r="D6" s="3"/>
      <c r="E6" s="2"/>
      <c r="F6" s="2"/>
      <c r="G6" s="63"/>
      <c r="H6" s="63"/>
      <c r="I6" s="63"/>
      <c r="J6" s="63"/>
      <c r="K6" s="63"/>
      <c r="L6" s="64"/>
      <c r="M6" s="65"/>
      <c r="N6" s="65"/>
      <c r="O6" s="64"/>
      <c r="P6" s="64"/>
      <c r="U6" t="str">
        <f t="shared" si="1"/>
        <v xml:space="preserve">, </v>
      </c>
      <c r="V6" s="70">
        <f t="shared" si="0"/>
        <v>0</v>
      </c>
      <c r="Y6" s="72"/>
      <c r="AA6" s="73" t="s">
        <v>114</v>
      </c>
    </row>
    <row r="7" spans="1:28" ht="14.5" x14ac:dyDescent="0.25">
      <c r="A7" s="2"/>
      <c r="B7" s="2"/>
      <c r="C7" s="2"/>
      <c r="D7" s="3"/>
      <c r="E7" s="2"/>
      <c r="F7" s="2"/>
      <c r="G7" s="63"/>
      <c r="H7" s="63"/>
      <c r="I7" s="63"/>
      <c r="J7" s="63"/>
      <c r="K7" s="63"/>
      <c r="L7" s="64"/>
      <c r="M7" s="65"/>
      <c r="N7" s="65"/>
      <c r="O7" s="64"/>
      <c r="P7" s="64"/>
      <c r="U7" t="str">
        <f t="shared" si="1"/>
        <v xml:space="preserve">, </v>
      </c>
      <c r="V7" s="70">
        <f t="shared" si="0"/>
        <v>0</v>
      </c>
    </row>
    <row r="8" spans="1:28" ht="14.5" x14ac:dyDescent="0.25">
      <c r="A8" s="2"/>
      <c r="B8" s="2"/>
      <c r="C8" s="2"/>
      <c r="D8" s="3"/>
      <c r="E8" s="2"/>
      <c r="F8" s="2"/>
      <c r="G8" s="63"/>
      <c r="H8" s="63"/>
      <c r="I8" s="63"/>
      <c r="J8" s="63"/>
      <c r="K8" s="63"/>
      <c r="L8" s="64"/>
      <c r="M8" s="65"/>
      <c r="N8" s="65"/>
      <c r="O8" s="64"/>
      <c r="P8" s="64"/>
      <c r="U8" t="str">
        <f t="shared" si="1"/>
        <v xml:space="preserve">, </v>
      </c>
      <c r="V8" s="70">
        <f t="shared" si="0"/>
        <v>0</v>
      </c>
    </row>
    <row r="9" spans="1:28" ht="14.5" x14ac:dyDescent="0.25">
      <c r="A9" s="2"/>
      <c r="B9" s="2"/>
      <c r="C9" s="2"/>
      <c r="D9" s="3"/>
      <c r="E9" s="2"/>
      <c r="F9" s="2"/>
      <c r="G9" s="63"/>
      <c r="H9" s="63"/>
      <c r="I9" s="63"/>
      <c r="J9" s="63"/>
      <c r="K9" s="63"/>
      <c r="L9" s="64"/>
      <c r="M9" s="65"/>
      <c r="N9" s="65"/>
      <c r="O9" s="64"/>
      <c r="P9" s="64"/>
      <c r="U9" t="str">
        <f t="shared" si="1"/>
        <v xml:space="preserve">, </v>
      </c>
      <c r="V9" s="70">
        <f t="shared" si="0"/>
        <v>0</v>
      </c>
    </row>
    <row r="10" spans="1:28" ht="14.5" x14ac:dyDescent="0.25">
      <c r="A10" s="2"/>
      <c r="B10" s="2"/>
      <c r="C10" s="2"/>
      <c r="D10" s="3"/>
      <c r="E10" s="2"/>
      <c r="F10" s="2"/>
      <c r="G10" s="63"/>
      <c r="H10" s="63"/>
      <c r="I10" s="63"/>
      <c r="J10" s="63"/>
      <c r="K10" s="63"/>
      <c r="L10" s="64"/>
      <c r="M10" s="65"/>
      <c r="N10" s="65"/>
      <c r="O10" s="64"/>
      <c r="P10" s="64"/>
      <c r="U10" t="str">
        <f t="shared" si="1"/>
        <v xml:space="preserve">, </v>
      </c>
      <c r="V10" s="70">
        <f t="shared" si="0"/>
        <v>0</v>
      </c>
    </row>
    <row r="11" spans="1:28" ht="14.5" x14ac:dyDescent="0.25">
      <c r="A11" s="2"/>
      <c r="B11" s="2"/>
      <c r="C11" s="2"/>
      <c r="D11" s="3"/>
      <c r="E11" s="2"/>
      <c r="F11" s="2"/>
      <c r="G11" s="63"/>
      <c r="H11" s="63"/>
      <c r="I11" s="63"/>
      <c r="J11" s="63"/>
      <c r="K11" s="63"/>
      <c r="L11" s="64"/>
      <c r="M11" s="65"/>
      <c r="N11" s="65"/>
      <c r="O11" s="64"/>
      <c r="P11" s="64"/>
      <c r="U11" t="str">
        <f t="shared" si="1"/>
        <v xml:space="preserve">, </v>
      </c>
      <c r="V11" s="70">
        <f t="shared" si="0"/>
        <v>0</v>
      </c>
    </row>
    <row r="12" spans="1:28" ht="14.5" x14ac:dyDescent="0.25">
      <c r="A12" s="2"/>
      <c r="B12" s="2"/>
      <c r="C12" s="2"/>
      <c r="D12" s="3"/>
      <c r="E12" s="2"/>
      <c r="F12" s="2"/>
      <c r="G12" s="63"/>
      <c r="H12" s="63"/>
      <c r="I12" s="63"/>
      <c r="J12" s="63"/>
      <c r="K12" s="63"/>
      <c r="L12" s="64"/>
      <c r="M12" s="65"/>
      <c r="N12" s="65"/>
      <c r="O12" s="64"/>
      <c r="P12" s="64"/>
      <c r="U12" t="str">
        <f t="shared" si="1"/>
        <v xml:space="preserve">, </v>
      </c>
      <c r="V12" s="70">
        <f t="shared" si="0"/>
        <v>0</v>
      </c>
    </row>
    <row r="13" spans="1:28" ht="14.5" x14ac:dyDescent="0.25">
      <c r="A13" s="2"/>
      <c r="B13" s="2"/>
      <c r="C13" s="2"/>
      <c r="D13" s="63"/>
      <c r="E13" s="2"/>
      <c r="F13" s="2"/>
      <c r="G13" s="66"/>
      <c r="H13" s="66"/>
      <c r="I13" s="66"/>
      <c r="J13" s="66"/>
      <c r="K13" s="66"/>
      <c r="L13" s="67"/>
      <c r="M13" s="65"/>
      <c r="N13" s="65"/>
      <c r="O13" s="64"/>
      <c r="P13" s="64"/>
      <c r="U13" t="str">
        <f t="shared" si="1"/>
        <v xml:space="preserve">, </v>
      </c>
      <c r="V13" s="70">
        <f t="shared" si="0"/>
        <v>0</v>
      </c>
    </row>
    <row r="14" spans="1:28" ht="14.5" x14ac:dyDescent="0.25">
      <c r="A14" s="2"/>
      <c r="B14" s="2"/>
      <c r="C14" s="2"/>
      <c r="D14" s="3"/>
      <c r="E14" s="2"/>
      <c r="F14" s="2"/>
      <c r="G14" s="63"/>
      <c r="H14" s="63"/>
      <c r="I14" s="63"/>
      <c r="J14" s="63"/>
      <c r="K14" s="63"/>
      <c r="L14" s="64"/>
      <c r="M14" s="65"/>
      <c r="N14" s="65"/>
      <c r="O14" s="64"/>
      <c r="P14" s="64"/>
      <c r="U14" t="str">
        <f t="shared" si="1"/>
        <v xml:space="preserve">, </v>
      </c>
      <c r="V14" s="70">
        <f t="shared" si="0"/>
        <v>0</v>
      </c>
    </row>
    <row r="15" spans="1:28" ht="14.5" x14ac:dyDescent="0.25">
      <c r="A15" s="2"/>
      <c r="B15" s="2"/>
      <c r="C15" s="2"/>
      <c r="D15" s="63"/>
      <c r="E15" s="2"/>
      <c r="F15" s="2"/>
      <c r="G15" s="63"/>
      <c r="H15" s="63"/>
      <c r="I15" s="63"/>
      <c r="J15" s="63"/>
      <c r="K15" s="63"/>
      <c r="L15" s="64"/>
      <c r="M15" s="65"/>
      <c r="N15" s="65"/>
      <c r="O15" s="64"/>
      <c r="P15" s="64"/>
      <c r="U15" t="str">
        <f t="shared" si="1"/>
        <v xml:space="preserve">, </v>
      </c>
      <c r="V15" s="70">
        <f t="shared" si="0"/>
        <v>0</v>
      </c>
    </row>
    <row r="16" spans="1:28" ht="14.5" x14ac:dyDescent="0.25">
      <c r="A16" s="2"/>
      <c r="B16" s="2"/>
      <c r="C16" s="2"/>
      <c r="D16" s="3"/>
      <c r="E16" s="2"/>
      <c r="F16" s="2"/>
      <c r="G16" s="63"/>
      <c r="H16" s="63"/>
      <c r="I16" s="63"/>
      <c r="J16" s="63"/>
      <c r="K16" s="63"/>
      <c r="L16" s="64"/>
      <c r="M16" s="65"/>
      <c r="N16" s="65"/>
      <c r="O16" s="64"/>
      <c r="P16" s="64"/>
      <c r="U16" t="str">
        <f t="shared" si="1"/>
        <v xml:space="preserve">, </v>
      </c>
      <c r="V16" s="70">
        <f t="shared" si="0"/>
        <v>0</v>
      </c>
    </row>
    <row r="17" spans="1:22" ht="14.5" x14ac:dyDescent="0.25">
      <c r="A17" s="2"/>
      <c r="B17" s="2"/>
      <c r="C17" s="2"/>
      <c r="D17" s="3"/>
      <c r="E17" s="2"/>
      <c r="F17" s="2"/>
      <c r="G17" s="63"/>
      <c r="H17" s="63"/>
      <c r="I17" s="63"/>
      <c r="J17" s="63"/>
      <c r="K17" s="63"/>
      <c r="L17" s="64"/>
      <c r="M17" s="65"/>
      <c r="N17" s="65"/>
      <c r="O17" s="64"/>
      <c r="P17" s="64"/>
      <c r="U17" t="str">
        <f t="shared" si="1"/>
        <v xml:space="preserve">, </v>
      </c>
      <c r="V17" s="70">
        <f t="shared" si="0"/>
        <v>0</v>
      </c>
    </row>
    <row r="18" spans="1:22" ht="14.5" x14ac:dyDescent="0.25">
      <c r="A18" s="2"/>
      <c r="B18" s="2"/>
      <c r="C18" s="2"/>
      <c r="D18" s="3"/>
      <c r="E18" s="2"/>
      <c r="F18" s="2"/>
      <c r="G18" s="63"/>
      <c r="H18" s="63"/>
      <c r="I18" s="63"/>
      <c r="J18" s="63"/>
      <c r="K18" s="63"/>
      <c r="L18" s="64"/>
      <c r="M18" s="65"/>
      <c r="N18" s="65"/>
      <c r="O18" s="64"/>
      <c r="P18" s="64"/>
      <c r="U18" t="str">
        <f t="shared" si="1"/>
        <v xml:space="preserve">, </v>
      </c>
      <c r="V18" s="70">
        <f t="shared" si="0"/>
        <v>0</v>
      </c>
    </row>
    <row r="19" spans="1:22" ht="14.5" x14ac:dyDescent="0.25">
      <c r="A19" s="2"/>
      <c r="B19" s="2"/>
      <c r="C19" s="2"/>
      <c r="D19" s="3"/>
      <c r="E19" s="2"/>
      <c r="F19" s="2"/>
      <c r="G19" s="63"/>
      <c r="H19" s="63"/>
      <c r="I19" s="63"/>
      <c r="J19" s="63"/>
      <c r="K19" s="63"/>
      <c r="L19" s="64"/>
      <c r="M19" s="65"/>
      <c r="N19" s="65"/>
      <c r="O19" s="64"/>
      <c r="P19" s="64"/>
      <c r="U19" t="str">
        <f t="shared" si="1"/>
        <v xml:space="preserve">, </v>
      </c>
      <c r="V19" s="70">
        <f t="shared" si="0"/>
        <v>0</v>
      </c>
    </row>
    <row r="20" spans="1:22" ht="14.5" x14ac:dyDescent="0.25">
      <c r="A20" s="2"/>
      <c r="B20" s="2"/>
      <c r="C20" s="2"/>
      <c r="D20" s="3"/>
      <c r="E20" s="2"/>
      <c r="F20" s="2"/>
      <c r="G20" s="63"/>
      <c r="H20" s="63"/>
      <c r="I20" s="63"/>
      <c r="J20" s="63"/>
      <c r="K20" s="63"/>
      <c r="L20" s="64"/>
      <c r="M20" s="65"/>
      <c r="N20" s="65"/>
      <c r="O20" s="64"/>
      <c r="P20" s="64"/>
      <c r="U20" t="str">
        <f t="shared" si="1"/>
        <v xml:space="preserve">, </v>
      </c>
      <c r="V20" s="70">
        <f t="shared" si="0"/>
        <v>0</v>
      </c>
    </row>
    <row r="21" spans="1:22" ht="14.5" x14ac:dyDescent="0.25">
      <c r="A21" s="2"/>
      <c r="B21" s="2"/>
      <c r="C21" s="2"/>
      <c r="D21" s="3"/>
      <c r="E21" s="2"/>
      <c r="F21" s="2"/>
      <c r="G21" s="63"/>
      <c r="H21" s="63"/>
      <c r="I21" s="63"/>
      <c r="J21" s="63"/>
      <c r="K21" s="63"/>
      <c r="L21" s="64"/>
      <c r="M21" s="65"/>
      <c r="N21" s="65"/>
      <c r="O21" s="64"/>
      <c r="P21" s="64"/>
      <c r="U21" t="str">
        <f t="shared" si="1"/>
        <v xml:space="preserve">, </v>
      </c>
      <c r="V21" s="70">
        <f t="shared" si="0"/>
        <v>0</v>
      </c>
    </row>
    <row r="22" spans="1:22" ht="14.5" x14ac:dyDescent="0.25">
      <c r="A22" s="2"/>
      <c r="B22" s="2"/>
      <c r="C22" s="2"/>
      <c r="D22" s="3"/>
      <c r="E22" s="2"/>
      <c r="F22" s="2"/>
      <c r="G22" s="63"/>
      <c r="H22" s="63"/>
      <c r="I22" s="63"/>
      <c r="J22" s="63"/>
      <c r="K22" s="63"/>
      <c r="L22" s="64"/>
      <c r="M22" s="65"/>
      <c r="N22" s="65"/>
      <c r="O22" s="64"/>
      <c r="P22" s="64"/>
      <c r="U22" t="str">
        <f t="shared" si="1"/>
        <v xml:space="preserve">, </v>
      </c>
      <c r="V22" s="70">
        <f t="shared" si="0"/>
        <v>0</v>
      </c>
    </row>
    <row r="23" spans="1:22" ht="14.5" x14ac:dyDescent="0.25">
      <c r="A23" s="2"/>
      <c r="B23" s="2"/>
      <c r="C23" s="2"/>
      <c r="D23" s="3"/>
      <c r="E23" s="2"/>
      <c r="F23" s="2"/>
      <c r="G23" s="63"/>
      <c r="H23" s="63"/>
      <c r="I23" s="63"/>
      <c r="J23" s="63"/>
      <c r="K23" s="63"/>
      <c r="L23" s="64"/>
      <c r="M23" s="65"/>
      <c r="N23" s="65"/>
      <c r="O23" s="64"/>
      <c r="P23" s="64"/>
      <c r="U23" t="str">
        <f t="shared" si="1"/>
        <v xml:space="preserve">, </v>
      </c>
      <c r="V23" s="70">
        <f t="shared" si="0"/>
        <v>0</v>
      </c>
    </row>
    <row r="24" spans="1:22" ht="14.5" x14ac:dyDescent="0.25">
      <c r="A24" s="2"/>
      <c r="B24" s="2"/>
      <c r="C24" s="2"/>
      <c r="D24" s="3"/>
      <c r="E24" s="2"/>
      <c r="F24" s="2"/>
      <c r="G24" s="63"/>
      <c r="H24" s="63"/>
      <c r="I24" s="63"/>
      <c r="J24" s="63"/>
      <c r="K24" s="63"/>
      <c r="L24" s="64"/>
      <c r="M24" s="65"/>
      <c r="N24" s="65"/>
      <c r="O24" s="64"/>
      <c r="P24" s="64"/>
      <c r="U24" t="str">
        <f t="shared" si="1"/>
        <v xml:space="preserve">, </v>
      </c>
      <c r="V24" s="70">
        <f t="shared" si="0"/>
        <v>0</v>
      </c>
    </row>
    <row r="25" spans="1:22" ht="14.5" x14ac:dyDescent="0.25">
      <c r="A25" s="2"/>
      <c r="B25" s="2"/>
      <c r="C25" s="2"/>
      <c r="D25" s="3"/>
      <c r="E25" s="2"/>
      <c r="F25" s="2"/>
      <c r="G25" s="63"/>
      <c r="H25" s="63"/>
      <c r="I25" s="63"/>
      <c r="J25" s="63"/>
      <c r="K25" s="63"/>
      <c r="L25" s="64"/>
      <c r="M25" s="65"/>
      <c r="N25" s="65"/>
      <c r="O25" s="64"/>
      <c r="P25" s="64"/>
      <c r="U25" t="str">
        <f t="shared" si="1"/>
        <v xml:space="preserve">, </v>
      </c>
      <c r="V25" s="70">
        <f t="shared" si="0"/>
        <v>0</v>
      </c>
    </row>
    <row r="26" spans="1:22" ht="14.5" x14ac:dyDescent="0.25">
      <c r="A26" s="2"/>
      <c r="B26" s="2"/>
      <c r="C26" s="2"/>
      <c r="D26" s="3"/>
      <c r="E26" s="2"/>
      <c r="F26" s="2"/>
      <c r="G26" s="63"/>
      <c r="H26" s="63"/>
      <c r="I26" s="63"/>
      <c r="J26" s="63"/>
      <c r="K26" s="63"/>
      <c r="L26" s="64"/>
      <c r="M26" s="65"/>
      <c r="N26" s="65"/>
      <c r="O26" s="64"/>
      <c r="P26" s="64"/>
      <c r="U26" t="str">
        <f t="shared" si="1"/>
        <v xml:space="preserve">, </v>
      </c>
      <c r="V26" s="70">
        <f t="shared" si="0"/>
        <v>0</v>
      </c>
    </row>
    <row r="27" spans="1:22" ht="14.5" x14ac:dyDescent="0.25">
      <c r="A27" s="2"/>
      <c r="B27" s="2"/>
      <c r="C27" s="2"/>
      <c r="D27" s="3"/>
      <c r="E27" s="2"/>
      <c r="F27" s="2"/>
      <c r="G27" s="63"/>
      <c r="H27" s="63"/>
      <c r="I27" s="63"/>
      <c r="J27" s="63"/>
      <c r="K27" s="63"/>
      <c r="L27" s="64"/>
      <c r="M27" s="65"/>
      <c r="N27" s="65"/>
      <c r="O27" s="64"/>
      <c r="P27" s="64"/>
      <c r="U27" t="str">
        <f t="shared" si="1"/>
        <v xml:space="preserve">, </v>
      </c>
      <c r="V27" s="70">
        <f t="shared" si="0"/>
        <v>0</v>
      </c>
    </row>
    <row r="28" spans="1:22" ht="14.5" x14ac:dyDescent="0.25">
      <c r="A28" s="2"/>
      <c r="B28" s="2"/>
      <c r="C28" s="2"/>
      <c r="D28" s="3"/>
      <c r="E28" s="2"/>
      <c r="F28" s="2"/>
      <c r="G28" s="63"/>
      <c r="H28" s="63"/>
      <c r="I28" s="63"/>
      <c r="J28" s="63"/>
      <c r="K28" s="63"/>
      <c r="L28" s="64"/>
      <c r="M28" s="65"/>
      <c r="N28" s="65"/>
      <c r="O28" s="64"/>
      <c r="P28" s="64"/>
      <c r="U28" t="str">
        <f t="shared" si="1"/>
        <v xml:space="preserve">, </v>
      </c>
      <c r="V28" s="70">
        <f t="shared" si="0"/>
        <v>0</v>
      </c>
    </row>
    <row r="29" spans="1:22" ht="14.5" x14ac:dyDescent="0.25">
      <c r="A29" s="2"/>
      <c r="B29" s="2"/>
      <c r="C29" s="2"/>
      <c r="D29" s="3"/>
      <c r="E29" s="2"/>
      <c r="F29" s="2"/>
      <c r="G29" s="63"/>
      <c r="H29" s="63"/>
      <c r="I29" s="63"/>
      <c r="J29" s="63"/>
      <c r="K29" s="63"/>
      <c r="L29" s="64"/>
      <c r="M29" s="65"/>
      <c r="N29" s="65"/>
      <c r="O29" s="64"/>
      <c r="P29" s="64"/>
      <c r="U29" t="str">
        <f t="shared" si="1"/>
        <v xml:space="preserve">, </v>
      </c>
      <c r="V29" s="70">
        <f t="shared" si="0"/>
        <v>0</v>
      </c>
    </row>
    <row r="30" spans="1:22" ht="14.5" x14ac:dyDescent="0.25">
      <c r="A30" s="2"/>
      <c r="B30" s="2"/>
      <c r="C30" s="2"/>
      <c r="D30" s="3"/>
      <c r="E30" s="2"/>
      <c r="F30" s="2"/>
      <c r="G30" s="63"/>
      <c r="H30" s="63"/>
      <c r="I30" s="63"/>
      <c r="J30" s="63"/>
      <c r="K30" s="63"/>
      <c r="L30" s="64"/>
      <c r="M30" s="65"/>
      <c r="N30" s="65"/>
      <c r="O30" s="64"/>
      <c r="P30" s="64"/>
      <c r="U30" t="str">
        <f t="shared" si="1"/>
        <v xml:space="preserve">, </v>
      </c>
      <c r="V30" s="70">
        <f t="shared" si="0"/>
        <v>0</v>
      </c>
    </row>
    <row r="31" spans="1:22" ht="14.5" x14ac:dyDescent="0.25">
      <c r="A31" s="2"/>
      <c r="B31" s="2"/>
      <c r="C31" s="2"/>
      <c r="D31" s="3"/>
      <c r="E31" s="2"/>
      <c r="F31" s="2"/>
      <c r="G31" s="63"/>
      <c r="H31" s="63"/>
      <c r="I31" s="63"/>
      <c r="J31" s="63"/>
      <c r="K31" s="63"/>
      <c r="L31" s="64"/>
      <c r="M31" s="65"/>
      <c r="N31" s="65"/>
      <c r="O31" s="64"/>
      <c r="P31" s="64"/>
      <c r="U31" t="str">
        <f t="shared" si="1"/>
        <v xml:space="preserve">, </v>
      </c>
      <c r="V31" s="70">
        <f t="shared" si="0"/>
        <v>0</v>
      </c>
    </row>
    <row r="32" spans="1:22" ht="14.5" x14ac:dyDescent="0.25">
      <c r="A32" s="2"/>
      <c r="B32" s="2"/>
      <c r="C32" s="2"/>
      <c r="D32" s="3"/>
      <c r="E32" s="2"/>
      <c r="F32" s="2"/>
      <c r="G32" s="63"/>
      <c r="H32" s="63"/>
      <c r="I32" s="63"/>
      <c r="J32" s="63"/>
      <c r="K32" s="63"/>
      <c r="L32" s="64"/>
      <c r="M32" s="65"/>
      <c r="N32" s="65"/>
      <c r="O32" s="64"/>
      <c r="P32" s="64"/>
      <c r="U32" t="str">
        <f t="shared" si="1"/>
        <v xml:space="preserve">, </v>
      </c>
      <c r="V32" s="70">
        <f t="shared" si="0"/>
        <v>0</v>
      </c>
    </row>
    <row r="33" spans="1:22" ht="14.5" x14ac:dyDescent="0.25">
      <c r="A33" s="2"/>
      <c r="B33" s="2"/>
      <c r="C33" s="2"/>
      <c r="D33" s="3"/>
      <c r="E33" s="2"/>
      <c r="F33" s="2"/>
      <c r="G33" s="63"/>
      <c r="H33" s="63"/>
      <c r="I33" s="63"/>
      <c r="J33" s="63"/>
      <c r="K33" s="63"/>
      <c r="L33" s="64"/>
      <c r="M33" s="65"/>
      <c r="N33" s="65"/>
      <c r="O33" s="64"/>
      <c r="P33" s="64"/>
      <c r="U33" t="str">
        <f t="shared" si="1"/>
        <v xml:space="preserve">, </v>
      </c>
      <c r="V33" s="70">
        <f t="shared" si="0"/>
        <v>0</v>
      </c>
    </row>
    <row r="34" spans="1:22" ht="14.5" x14ac:dyDescent="0.25">
      <c r="A34" s="2"/>
      <c r="B34" s="2"/>
      <c r="C34" s="2"/>
      <c r="D34" s="3"/>
      <c r="E34" s="2"/>
      <c r="F34" s="2"/>
      <c r="G34" s="63"/>
      <c r="H34" s="63"/>
      <c r="I34" s="63"/>
      <c r="J34" s="63"/>
      <c r="K34" s="63"/>
      <c r="L34" s="64"/>
      <c r="M34" s="65"/>
      <c r="N34" s="65"/>
      <c r="O34" s="64"/>
      <c r="P34" s="64"/>
      <c r="U34" t="str">
        <f t="shared" si="1"/>
        <v xml:space="preserve">, </v>
      </c>
      <c r="V34" s="70">
        <f t="shared" si="0"/>
        <v>0</v>
      </c>
    </row>
    <row r="35" spans="1:22" ht="14.5" x14ac:dyDescent="0.25">
      <c r="A35" s="2"/>
      <c r="B35" s="2"/>
      <c r="C35" s="2"/>
      <c r="D35" s="3"/>
      <c r="E35" s="2"/>
      <c r="F35" s="2"/>
      <c r="G35" s="63"/>
      <c r="H35" s="63"/>
      <c r="I35" s="63"/>
      <c r="J35" s="63"/>
      <c r="K35" s="63"/>
      <c r="L35" s="64"/>
      <c r="M35" s="65"/>
      <c r="N35" s="65"/>
      <c r="O35" s="64"/>
      <c r="P35" s="64"/>
      <c r="U35" t="str">
        <f t="shared" si="1"/>
        <v xml:space="preserve">, </v>
      </c>
      <c r="V35" s="70">
        <f t="shared" si="0"/>
        <v>0</v>
      </c>
    </row>
    <row r="36" spans="1:22" ht="14.5" x14ac:dyDescent="0.25">
      <c r="A36" s="2"/>
      <c r="B36" s="2"/>
      <c r="C36" s="2"/>
      <c r="D36" s="3"/>
      <c r="E36" s="2"/>
      <c r="F36" s="2"/>
      <c r="G36" s="63"/>
      <c r="H36" s="63"/>
      <c r="I36" s="63"/>
      <c r="J36" s="63"/>
      <c r="K36" s="63"/>
      <c r="L36" s="64"/>
      <c r="M36" s="65"/>
      <c r="N36" s="65"/>
      <c r="O36" s="64"/>
      <c r="P36" s="64"/>
      <c r="U36" t="str">
        <f t="shared" si="1"/>
        <v xml:space="preserve">, </v>
      </c>
      <c r="V36" s="70">
        <f t="shared" si="0"/>
        <v>0</v>
      </c>
    </row>
    <row r="37" spans="1:22" ht="14.5" x14ac:dyDescent="0.25">
      <c r="A37" s="2"/>
      <c r="B37" s="2"/>
      <c r="C37" s="2"/>
      <c r="D37" s="3"/>
      <c r="E37" s="2"/>
      <c r="F37" s="2"/>
      <c r="G37" s="63"/>
      <c r="H37" s="63"/>
      <c r="I37" s="63"/>
      <c r="J37" s="63"/>
      <c r="K37" s="63"/>
      <c r="L37" s="64"/>
      <c r="M37" s="65"/>
      <c r="N37" s="65"/>
      <c r="O37" s="64"/>
      <c r="P37" s="64"/>
      <c r="U37" t="str">
        <f t="shared" si="1"/>
        <v xml:space="preserve">, </v>
      </c>
      <c r="V37" s="70">
        <f t="shared" si="0"/>
        <v>0</v>
      </c>
    </row>
    <row r="38" spans="1:22" ht="14.5" x14ac:dyDescent="0.25">
      <c r="A38" s="2"/>
      <c r="B38" s="2"/>
      <c r="C38" s="2"/>
      <c r="D38" s="3"/>
      <c r="E38" s="2"/>
      <c r="F38" s="2"/>
      <c r="G38" s="63"/>
      <c r="H38" s="63"/>
      <c r="I38" s="63"/>
      <c r="J38" s="63"/>
      <c r="K38" s="63"/>
      <c r="L38" s="64"/>
      <c r="M38" s="65"/>
      <c r="N38" s="65"/>
      <c r="O38" s="64"/>
      <c r="P38" s="64"/>
      <c r="U38" t="str">
        <f t="shared" si="1"/>
        <v xml:space="preserve">, </v>
      </c>
      <c r="V38" s="70">
        <f t="shared" si="0"/>
        <v>0</v>
      </c>
    </row>
    <row r="39" spans="1:22" ht="14.5" x14ac:dyDescent="0.25">
      <c r="A39" s="2"/>
      <c r="B39" s="2"/>
      <c r="C39" s="2"/>
      <c r="D39" s="3"/>
      <c r="E39" s="2"/>
      <c r="F39" s="2"/>
      <c r="G39" s="63"/>
      <c r="H39" s="63"/>
      <c r="I39" s="63"/>
      <c r="J39" s="63"/>
      <c r="K39" s="63"/>
      <c r="L39" s="64"/>
      <c r="M39" s="65"/>
      <c r="N39" s="65"/>
      <c r="O39" s="64"/>
      <c r="P39" s="64"/>
      <c r="U39" t="str">
        <f t="shared" si="1"/>
        <v xml:space="preserve">, </v>
      </c>
      <c r="V39" s="70">
        <f t="shared" si="0"/>
        <v>0</v>
      </c>
    </row>
    <row r="40" spans="1:22" ht="14.5" x14ac:dyDescent="0.25">
      <c r="A40" s="2"/>
      <c r="B40" s="2"/>
      <c r="C40" s="2"/>
      <c r="D40" s="3"/>
      <c r="E40" s="2"/>
      <c r="F40" s="2"/>
      <c r="G40" s="63"/>
      <c r="H40" s="63"/>
      <c r="I40" s="63"/>
      <c r="J40" s="63"/>
      <c r="K40" s="63"/>
      <c r="L40" s="64"/>
      <c r="M40" s="65"/>
      <c r="N40" s="65"/>
      <c r="O40" s="64"/>
      <c r="P40" s="64"/>
      <c r="U40" t="str">
        <f t="shared" si="1"/>
        <v xml:space="preserve">, </v>
      </c>
      <c r="V40" s="70">
        <f t="shared" si="0"/>
        <v>0</v>
      </c>
    </row>
    <row r="41" spans="1:22" ht="14.5" x14ac:dyDescent="0.25">
      <c r="A41" s="2"/>
      <c r="B41" s="2"/>
      <c r="C41" s="2"/>
      <c r="D41" s="3"/>
      <c r="E41" s="2"/>
      <c r="F41" s="2"/>
      <c r="G41" s="63"/>
      <c r="H41" s="63"/>
      <c r="I41" s="63"/>
      <c r="J41" s="63"/>
      <c r="K41" s="63"/>
      <c r="L41" s="64"/>
      <c r="M41" s="65"/>
      <c r="N41" s="65"/>
      <c r="O41" s="64"/>
      <c r="P41" s="64"/>
      <c r="U41" t="str">
        <f t="shared" si="1"/>
        <v xml:space="preserve">, </v>
      </c>
      <c r="V41" s="70">
        <f t="shared" si="0"/>
        <v>0</v>
      </c>
    </row>
    <row r="42" spans="1:22" ht="14.5" x14ac:dyDescent="0.25">
      <c r="A42" s="2"/>
      <c r="B42" s="2"/>
      <c r="C42" s="2"/>
      <c r="D42" s="3"/>
      <c r="E42" s="2"/>
      <c r="F42" s="2"/>
      <c r="G42" s="63"/>
      <c r="H42" s="63"/>
      <c r="I42" s="63"/>
      <c r="J42" s="63"/>
      <c r="K42" s="63"/>
      <c r="L42" s="64"/>
      <c r="M42" s="65"/>
      <c r="N42" s="65"/>
      <c r="O42" s="64"/>
      <c r="P42" s="64"/>
      <c r="U42" t="str">
        <f t="shared" si="1"/>
        <v xml:space="preserve">, </v>
      </c>
      <c r="V42" s="70">
        <f t="shared" si="0"/>
        <v>0</v>
      </c>
    </row>
    <row r="43" spans="1:22" ht="14.5" x14ac:dyDescent="0.25">
      <c r="A43" s="2"/>
      <c r="B43" s="2"/>
      <c r="C43" s="2"/>
      <c r="D43" s="3"/>
      <c r="E43" s="2"/>
      <c r="F43" s="2"/>
      <c r="G43" s="63"/>
      <c r="H43" s="63"/>
      <c r="I43" s="63"/>
      <c r="J43" s="63"/>
      <c r="K43" s="63"/>
      <c r="L43" s="64"/>
      <c r="M43" s="65"/>
      <c r="N43" s="65"/>
      <c r="O43" s="64"/>
      <c r="P43" s="64"/>
      <c r="U43" t="str">
        <f t="shared" si="1"/>
        <v xml:space="preserve">, </v>
      </c>
      <c r="V43" s="70">
        <f t="shared" si="0"/>
        <v>0</v>
      </c>
    </row>
    <row r="44" spans="1:22" ht="14.5" x14ac:dyDescent="0.25">
      <c r="A44" s="2"/>
      <c r="B44" s="2"/>
      <c r="C44" s="2"/>
      <c r="D44" s="3"/>
      <c r="E44" s="2"/>
      <c r="F44" s="2"/>
      <c r="G44" s="63"/>
      <c r="H44" s="63"/>
      <c r="I44" s="63"/>
      <c r="J44" s="63"/>
      <c r="K44" s="63"/>
      <c r="L44" s="64"/>
      <c r="M44" s="65"/>
      <c r="N44" s="65"/>
      <c r="O44" s="64"/>
      <c r="P44" s="64"/>
      <c r="U44" t="str">
        <f t="shared" si="1"/>
        <v xml:space="preserve">, </v>
      </c>
      <c r="V44" s="70">
        <f t="shared" si="0"/>
        <v>0</v>
      </c>
    </row>
    <row r="45" spans="1:22" ht="14.5" x14ac:dyDescent="0.25">
      <c r="A45" s="2"/>
      <c r="B45" s="2"/>
      <c r="C45" s="2"/>
      <c r="D45" s="3"/>
      <c r="E45" s="2"/>
      <c r="F45" s="2"/>
      <c r="G45" s="63"/>
      <c r="H45" s="63"/>
      <c r="I45" s="63"/>
      <c r="J45" s="63"/>
      <c r="K45" s="63"/>
      <c r="L45" s="64"/>
      <c r="M45" s="65"/>
      <c r="N45" s="65"/>
      <c r="O45" s="64"/>
      <c r="P45" s="64"/>
      <c r="U45" t="str">
        <f t="shared" si="1"/>
        <v xml:space="preserve">, </v>
      </c>
      <c r="V45" s="70">
        <f t="shared" si="0"/>
        <v>0</v>
      </c>
    </row>
    <row r="46" spans="1:22" ht="14.5" x14ac:dyDescent="0.25">
      <c r="A46" s="2"/>
      <c r="B46" s="2"/>
      <c r="C46" s="2"/>
      <c r="D46" s="3"/>
      <c r="E46" s="2"/>
      <c r="F46" s="2"/>
      <c r="G46" s="63"/>
      <c r="H46" s="63"/>
      <c r="I46" s="63"/>
      <c r="J46" s="63"/>
      <c r="K46" s="63"/>
      <c r="L46" s="64"/>
      <c r="M46" s="65"/>
      <c r="N46" s="65"/>
      <c r="O46" s="64"/>
      <c r="P46" s="64"/>
      <c r="U46" t="str">
        <f t="shared" si="1"/>
        <v xml:space="preserve">, </v>
      </c>
      <c r="V46" s="70">
        <f t="shared" si="0"/>
        <v>0</v>
      </c>
    </row>
    <row r="47" spans="1:22" ht="14.5" x14ac:dyDescent="0.25">
      <c r="A47" s="2"/>
      <c r="B47" s="2"/>
      <c r="C47" s="2"/>
      <c r="D47" s="3"/>
      <c r="E47" s="2"/>
      <c r="F47" s="2"/>
      <c r="G47" s="63"/>
      <c r="H47" s="63"/>
      <c r="I47" s="63"/>
      <c r="J47" s="63"/>
      <c r="K47" s="63"/>
      <c r="L47" s="64"/>
      <c r="M47" s="65"/>
      <c r="N47" s="65"/>
      <c r="O47" s="64"/>
      <c r="P47" s="64"/>
      <c r="U47" t="str">
        <f t="shared" si="1"/>
        <v xml:space="preserve">, </v>
      </c>
      <c r="V47" s="70">
        <f t="shared" si="0"/>
        <v>0</v>
      </c>
    </row>
    <row r="48" spans="1:22" ht="14.5" x14ac:dyDescent="0.25">
      <c r="A48" s="2"/>
      <c r="B48" s="2"/>
      <c r="C48" s="2"/>
      <c r="D48" s="3"/>
      <c r="E48" s="2"/>
      <c r="F48" s="2"/>
      <c r="G48" s="63"/>
      <c r="H48" s="63"/>
      <c r="I48" s="63"/>
      <c r="J48" s="63"/>
      <c r="K48" s="63"/>
      <c r="L48" s="64"/>
      <c r="M48" s="65"/>
      <c r="N48" s="65"/>
      <c r="O48" s="64"/>
      <c r="P48" s="64"/>
      <c r="U48" t="str">
        <f t="shared" si="1"/>
        <v xml:space="preserve">, </v>
      </c>
      <c r="V48" s="70">
        <f t="shared" si="0"/>
        <v>0</v>
      </c>
    </row>
    <row r="49" spans="1:22" ht="14.5" x14ac:dyDescent="0.25">
      <c r="A49" s="2"/>
      <c r="B49" s="2"/>
      <c r="C49" s="2"/>
      <c r="D49" s="3"/>
      <c r="E49" s="2"/>
      <c r="F49" s="2"/>
      <c r="G49" s="63"/>
      <c r="H49" s="63"/>
      <c r="I49" s="63"/>
      <c r="J49" s="63"/>
      <c r="K49" s="63"/>
      <c r="L49" s="64"/>
      <c r="M49" s="65"/>
      <c r="N49" s="65"/>
      <c r="O49" s="64"/>
      <c r="P49" s="64"/>
      <c r="U49" t="str">
        <f t="shared" si="1"/>
        <v xml:space="preserve">, </v>
      </c>
      <c r="V49" s="70">
        <f t="shared" si="0"/>
        <v>0</v>
      </c>
    </row>
    <row r="50" spans="1:22" ht="14.5" x14ac:dyDescent="0.25">
      <c r="A50" s="2"/>
      <c r="B50" s="2"/>
      <c r="C50" s="2"/>
      <c r="D50" s="3"/>
      <c r="E50" s="2"/>
      <c r="F50" s="2"/>
      <c r="G50" s="63"/>
      <c r="H50" s="63"/>
      <c r="I50" s="63"/>
      <c r="J50" s="63"/>
      <c r="K50" s="63"/>
      <c r="L50" s="64"/>
      <c r="M50" s="65"/>
      <c r="N50" s="65"/>
      <c r="O50" s="64"/>
      <c r="P50" s="64"/>
      <c r="U50" t="str">
        <f t="shared" si="1"/>
        <v xml:space="preserve">, </v>
      </c>
      <c r="V50" s="70">
        <f t="shared" si="0"/>
        <v>0</v>
      </c>
    </row>
    <row r="51" spans="1:22" ht="14.5" x14ac:dyDescent="0.25">
      <c r="A51" s="2"/>
      <c r="B51" s="2"/>
      <c r="C51" s="2"/>
      <c r="D51" s="3"/>
      <c r="E51" s="2"/>
      <c r="F51" s="2"/>
      <c r="G51" s="63"/>
      <c r="H51" s="63"/>
      <c r="I51" s="63"/>
      <c r="J51" s="63"/>
      <c r="K51" s="63"/>
      <c r="L51" s="64"/>
      <c r="M51" s="65"/>
      <c r="N51" s="65"/>
      <c r="O51" s="64"/>
      <c r="P51" s="64"/>
      <c r="U51" t="str">
        <f t="shared" si="1"/>
        <v xml:space="preserve">, </v>
      </c>
      <c r="V51" s="70">
        <f t="shared" si="0"/>
        <v>0</v>
      </c>
    </row>
    <row r="52" spans="1:22" x14ac:dyDescent="0.25">
      <c r="D52" s="5"/>
      <c r="E52" s="4"/>
      <c r="V52" s="70"/>
    </row>
    <row r="53" spans="1:22" x14ac:dyDescent="0.25">
      <c r="D53" s="5"/>
      <c r="E53" s="4"/>
      <c r="V53" s="70"/>
    </row>
    <row r="54" spans="1:22" x14ac:dyDescent="0.25">
      <c r="D54" s="5"/>
      <c r="E54" s="4"/>
      <c r="V54" s="70"/>
    </row>
    <row r="55" spans="1:22" x14ac:dyDescent="0.25">
      <c r="D55" s="5"/>
      <c r="E55" s="4"/>
      <c r="V55" s="70"/>
    </row>
    <row r="56" spans="1:22" x14ac:dyDescent="0.25">
      <c r="D56" s="5"/>
      <c r="E56" s="4"/>
      <c r="V56" s="70"/>
    </row>
    <row r="57" spans="1:22" x14ac:dyDescent="0.25">
      <c r="D57" s="5"/>
      <c r="E57" s="4"/>
      <c r="V57" s="70"/>
    </row>
    <row r="58" spans="1:22" x14ac:dyDescent="0.25">
      <c r="D58" s="5"/>
      <c r="E58" s="4"/>
      <c r="V58" s="70"/>
    </row>
    <row r="59" spans="1:22" x14ac:dyDescent="0.25">
      <c r="D59" s="5"/>
      <c r="E59" s="4"/>
      <c r="V59" s="70"/>
    </row>
    <row r="60" spans="1:22" x14ac:dyDescent="0.25">
      <c r="D60" s="5"/>
      <c r="E60" s="4"/>
      <c r="V60" s="70"/>
    </row>
    <row r="61" spans="1:22" x14ac:dyDescent="0.25">
      <c r="D61" s="5"/>
      <c r="E61" s="4"/>
      <c r="V61" s="70"/>
    </row>
    <row r="62" spans="1:22" x14ac:dyDescent="0.25">
      <c r="D62" s="5"/>
      <c r="E62" s="4"/>
      <c r="V62" s="70"/>
    </row>
    <row r="63" spans="1:22" x14ac:dyDescent="0.25">
      <c r="D63" s="5"/>
      <c r="E63" s="4"/>
      <c r="V63" s="70"/>
    </row>
    <row r="64" spans="1:22" x14ac:dyDescent="0.25">
      <c r="D64" s="5"/>
      <c r="E64" s="4"/>
      <c r="V64" s="70"/>
    </row>
    <row r="65" spans="3:22" x14ac:dyDescent="0.25">
      <c r="D65" s="5"/>
      <c r="E65" s="4"/>
      <c r="V65" s="70"/>
    </row>
    <row r="66" spans="3:22" x14ac:dyDescent="0.25">
      <c r="C66"/>
      <c r="D66" s="5"/>
      <c r="E66" s="4"/>
      <c r="V66" s="70"/>
    </row>
    <row r="67" spans="3:22" x14ac:dyDescent="0.25">
      <c r="C67"/>
      <c r="D67" s="5"/>
      <c r="E67" s="4"/>
      <c r="V67" s="70"/>
    </row>
    <row r="68" spans="3:22" x14ac:dyDescent="0.25">
      <c r="C68"/>
      <c r="D68" s="5"/>
      <c r="E68" s="4"/>
      <c r="V68" s="70"/>
    </row>
    <row r="69" spans="3:22" x14ac:dyDescent="0.25">
      <c r="C69"/>
      <c r="D69" s="5"/>
      <c r="E69" s="4"/>
      <c r="V69" s="70"/>
    </row>
    <row r="70" spans="3:22" x14ac:dyDescent="0.25">
      <c r="C70"/>
      <c r="D70" s="5"/>
      <c r="E70" s="4"/>
      <c r="V70" s="70"/>
    </row>
    <row r="71" spans="3:22" x14ac:dyDescent="0.25">
      <c r="C71"/>
      <c r="D71" s="5"/>
      <c r="E71" s="4"/>
      <c r="V71" s="70"/>
    </row>
    <row r="72" spans="3:22" x14ac:dyDescent="0.25">
      <c r="C72"/>
      <c r="D72" s="5"/>
      <c r="E72" s="4"/>
      <c r="V72" s="70"/>
    </row>
    <row r="73" spans="3:22" x14ac:dyDescent="0.25">
      <c r="C73"/>
      <c r="D73" s="5"/>
      <c r="E73" s="4"/>
      <c r="V73" s="70"/>
    </row>
    <row r="74" spans="3:22" x14ac:dyDescent="0.25">
      <c r="C74"/>
      <c r="D74" s="5"/>
      <c r="E74" s="4"/>
      <c r="V74" s="70"/>
    </row>
    <row r="75" spans="3:22" x14ac:dyDescent="0.25">
      <c r="C75"/>
      <c r="D75" s="5"/>
      <c r="E75" s="4"/>
    </row>
    <row r="76" spans="3:22" x14ac:dyDescent="0.25">
      <c r="C76"/>
      <c r="D76" s="5"/>
      <c r="E76" s="4"/>
    </row>
    <row r="77" spans="3:22" x14ac:dyDescent="0.25">
      <c r="C77"/>
      <c r="D77" s="5"/>
      <c r="E77" s="4"/>
    </row>
    <row r="78" spans="3:22" x14ac:dyDescent="0.25">
      <c r="C78"/>
      <c r="D78" s="5"/>
      <c r="E78" s="4"/>
    </row>
    <row r="79" spans="3:22" x14ac:dyDescent="0.25">
      <c r="C79"/>
      <c r="D79" s="5"/>
      <c r="E79" s="4"/>
    </row>
    <row r="80" spans="3:22" x14ac:dyDescent="0.25">
      <c r="C80"/>
      <c r="D80" s="5"/>
      <c r="E80" s="4"/>
    </row>
    <row r="81" spans="3:6" x14ac:dyDescent="0.25">
      <c r="C81"/>
      <c r="D81" s="5"/>
      <c r="E81" s="4"/>
    </row>
    <row r="82" spans="3:6" x14ac:dyDescent="0.25">
      <c r="C82"/>
      <c r="D82" s="5"/>
      <c r="E82" s="4"/>
      <c r="F82"/>
    </row>
    <row r="83" spans="3:6" x14ac:dyDescent="0.25">
      <c r="C83"/>
      <c r="D83" s="5"/>
      <c r="E83" s="4"/>
      <c r="F83"/>
    </row>
    <row r="84" spans="3:6" x14ac:dyDescent="0.25">
      <c r="C84"/>
      <c r="D84" s="5"/>
      <c r="E84" s="4"/>
      <c r="F84"/>
    </row>
    <row r="85" spans="3:6" x14ac:dyDescent="0.25">
      <c r="C85"/>
      <c r="D85" s="5"/>
      <c r="E85" s="4"/>
      <c r="F85"/>
    </row>
    <row r="86" spans="3:6" x14ac:dyDescent="0.25">
      <c r="C86"/>
      <c r="D86" s="5"/>
      <c r="E86" s="4"/>
      <c r="F86"/>
    </row>
    <row r="87" spans="3:6" x14ac:dyDescent="0.25">
      <c r="C87"/>
      <c r="D87" s="5"/>
      <c r="E87" s="4"/>
      <c r="F87"/>
    </row>
    <row r="88" spans="3:6" x14ac:dyDescent="0.25">
      <c r="C88"/>
      <c r="D88" s="5"/>
      <c r="E88" s="4"/>
      <c r="F88"/>
    </row>
    <row r="89" spans="3:6" x14ac:dyDescent="0.25">
      <c r="C89"/>
      <c r="D89" s="5"/>
      <c r="E89" s="4"/>
      <c r="F89"/>
    </row>
    <row r="90" spans="3:6" x14ac:dyDescent="0.25">
      <c r="C90"/>
      <c r="D90" s="5"/>
      <c r="E90" s="4"/>
      <c r="F90"/>
    </row>
    <row r="91" spans="3:6" x14ac:dyDescent="0.25">
      <c r="C91"/>
      <c r="D91" s="5"/>
      <c r="E91" s="4"/>
      <c r="F91"/>
    </row>
    <row r="92" spans="3:6" x14ac:dyDescent="0.25">
      <c r="C92"/>
      <c r="D92" s="5"/>
      <c r="E92" s="4"/>
      <c r="F92"/>
    </row>
    <row r="93" spans="3:6" x14ac:dyDescent="0.25">
      <c r="C93"/>
      <c r="D93" s="5"/>
      <c r="E93" s="4"/>
      <c r="F93"/>
    </row>
    <row r="94" spans="3:6" x14ac:dyDescent="0.25">
      <c r="C94"/>
      <c r="F94"/>
    </row>
    <row r="95" spans="3:6" x14ac:dyDescent="0.25">
      <c r="C95"/>
      <c r="F95"/>
    </row>
    <row r="96" spans="3:6" x14ac:dyDescent="0.25">
      <c r="C96"/>
      <c r="F96"/>
    </row>
    <row r="97" spans="3:6" x14ac:dyDescent="0.25">
      <c r="C97"/>
      <c r="F97"/>
    </row>
    <row r="98" spans="3:6" x14ac:dyDescent="0.25">
      <c r="C98"/>
      <c r="D98"/>
      <c r="E98"/>
      <c r="F98"/>
    </row>
    <row r="99" spans="3:6" x14ac:dyDescent="0.25">
      <c r="C99"/>
      <c r="D99"/>
      <c r="E99"/>
      <c r="F99"/>
    </row>
    <row r="100" spans="3:6" x14ac:dyDescent="0.25">
      <c r="C100"/>
      <c r="D100"/>
      <c r="E100"/>
      <c r="F100"/>
    </row>
    <row r="101" spans="3:6" x14ac:dyDescent="0.25">
      <c r="C101"/>
      <c r="D101"/>
      <c r="E101"/>
      <c r="F101"/>
    </row>
    <row r="102" spans="3:6" x14ac:dyDescent="0.25">
      <c r="C102"/>
      <c r="D102"/>
      <c r="E102"/>
      <c r="F102"/>
    </row>
    <row r="103" spans="3:6" x14ac:dyDescent="0.25">
      <c r="C103"/>
      <c r="D103"/>
      <c r="E103"/>
      <c r="F103"/>
    </row>
    <row r="104" spans="3:6" x14ac:dyDescent="0.25">
      <c r="C104"/>
      <c r="D104"/>
      <c r="E104"/>
      <c r="F104"/>
    </row>
    <row r="105" spans="3:6" x14ac:dyDescent="0.25">
      <c r="C105"/>
      <c r="D105"/>
      <c r="E105"/>
      <c r="F105"/>
    </row>
    <row r="106" spans="3:6" x14ac:dyDescent="0.25">
      <c r="C106"/>
      <c r="D106"/>
      <c r="E106"/>
      <c r="F106"/>
    </row>
    <row r="107" spans="3:6" x14ac:dyDescent="0.25">
      <c r="C107"/>
      <c r="D107"/>
      <c r="E107"/>
      <c r="F107"/>
    </row>
    <row r="108" spans="3:6" x14ac:dyDescent="0.25">
      <c r="C108"/>
      <c r="D108"/>
      <c r="E108"/>
      <c r="F108"/>
    </row>
    <row r="109" spans="3:6" x14ac:dyDescent="0.25">
      <c r="C109"/>
      <c r="D109"/>
      <c r="E109"/>
      <c r="F109"/>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sheetData>
  <dataValidations count="2">
    <dataValidation type="list" allowBlank="1" showInputMessage="1" showErrorMessage="1" sqref="N2:N51">
      <formula1>isHispanic</formula1>
    </dataValidation>
    <dataValidation type="list" allowBlank="1" showInputMessage="1" showErrorMessage="1" sqref="M2:M51">
      <formula1>Race</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57"/>
  <sheetViews>
    <sheetView zoomScaleNormal="100" workbookViewId="0">
      <selection activeCell="A4" sqref="A4"/>
    </sheetView>
  </sheetViews>
  <sheetFormatPr defaultRowHeight="12.5" x14ac:dyDescent="0.25"/>
  <cols>
    <col min="1" max="1" width="25.453125" customWidth="1"/>
    <col min="2" max="2" width="13.453125" bestFit="1" customWidth="1"/>
    <col min="3" max="3" width="14.81640625" bestFit="1" customWidth="1"/>
    <col min="4" max="4" width="11.453125" bestFit="1" customWidth="1"/>
    <col min="5" max="5" width="15.26953125" bestFit="1" customWidth="1"/>
    <col min="6" max="6" width="10.7265625" bestFit="1" customWidth="1"/>
    <col min="7" max="7" width="14" bestFit="1" customWidth="1"/>
    <col min="8" max="8" width="11.81640625" bestFit="1" customWidth="1"/>
    <col min="9" max="9" width="11.81640625" customWidth="1"/>
    <col min="10" max="15" width="13.26953125" customWidth="1"/>
    <col min="16" max="16" width="9.1796875" hidden="1" customWidth="1"/>
    <col min="17" max="17" width="9" hidden="1" customWidth="1"/>
    <col min="18" max="18" width="8.54296875" hidden="1" customWidth="1"/>
    <col min="19" max="19" width="8.81640625" hidden="1" customWidth="1"/>
    <col min="20" max="20" width="9.1796875" hidden="1" customWidth="1"/>
    <col min="21" max="21" width="15.7265625" bestFit="1" customWidth="1"/>
    <col min="22" max="22" width="46" bestFit="1" customWidth="1"/>
  </cols>
  <sheetData>
    <row r="1" spans="1:22" ht="30" x14ac:dyDescent="0.25">
      <c r="A1" s="122" t="s">
        <v>104</v>
      </c>
      <c r="B1" s="123"/>
      <c r="C1" s="123"/>
      <c r="D1" s="123"/>
      <c r="E1" s="123"/>
      <c r="F1" s="123"/>
      <c r="G1" s="123"/>
      <c r="H1" s="123"/>
      <c r="I1" s="123"/>
      <c r="J1" s="123"/>
      <c r="K1" s="123"/>
      <c r="L1" s="123"/>
      <c r="M1" s="123"/>
      <c r="N1" s="123"/>
      <c r="O1" s="123"/>
      <c r="P1" s="123"/>
      <c r="Q1" s="123"/>
      <c r="R1" s="123"/>
      <c r="S1" s="123"/>
      <c r="T1" s="123"/>
      <c r="U1" s="123"/>
      <c r="V1" s="123"/>
    </row>
    <row r="2" spans="1:22" ht="25" customHeight="1" x14ac:dyDescent="0.25">
      <c r="A2" s="114" t="s">
        <v>117</v>
      </c>
      <c r="B2" s="114" t="s">
        <v>0</v>
      </c>
      <c r="C2" s="114" t="s">
        <v>2</v>
      </c>
      <c r="D2" s="112" t="s">
        <v>8</v>
      </c>
      <c r="E2" s="113"/>
      <c r="F2" s="113"/>
      <c r="G2" s="113"/>
      <c r="H2" s="113"/>
      <c r="I2" s="117"/>
      <c r="J2" s="112" t="s">
        <v>9</v>
      </c>
      <c r="K2" s="113"/>
      <c r="L2" s="113"/>
      <c r="M2" s="113"/>
      <c r="N2" s="113"/>
      <c r="O2" s="117"/>
      <c r="P2" s="112" t="s">
        <v>13</v>
      </c>
      <c r="Q2" s="113"/>
      <c r="R2" s="113"/>
      <c r="S2" s="113"/>
      <c r="T2" s="113"/>
      <c r="U2" s="68" t="s">
        <v>13</v>
      </c>
      <c r="V2" s="114" t="s">
        <v>1</v>
      </c>
    </row>
    <row r="3" spans="1:22" ht="76.5" x14ac:dyDescent="0.25">
      <c r="A3" s="115"/>
      <c r="B3" s="115"/>
      <c r="C3" s="115"/>
      <c r="D3" s="18" t="s">
        <v>7</v>
      </c>
      <c r="E3" s="18" t="s">
        <v>3</v>
      </c>
      <c r="F3" s="18" t="s">
        <v>4</v>
      </c>
      <c r="G3" s="18" t="s">
        <v>5</v>
      </c>
      <c r="H3" s="18" t="s">
        <v>6</v>
      </c>
      <c r="I3" s="18" t="s">
        <v>15</v>
      </c>
      <c r="J3" s="18" t="s">
        <v>106</v>
      </c>
      <c r="K3" s="18" t="s">
        <v>97</v>
      </c>
      <c r="L3" s="18" t="s">
        <v>98</v>
      </c>
      <c r="M3" s="18" t="s">
        <v>99</v>
      </c>
      <c r="N3" s="18" t="s">
        <v>108</v>
      </c>
      <c r="O3" s="18" t="s">
        <v>118</v>
      </c>
      <c r="P3" s="18" t="s">
        <v>7</v>
      </c>
      <c r="Q3" s="18" t="s">
        <v>3</v>
      </c>
      <c r="R3" s="18" t="s">
        <v>4</v>
      </c>
      <c r="S3" s="18" t="s">
        <v>5</v>
      </c>
      <c r="T3" s="18" t="s">
        <v>6</v>
      </c>
      <c r="U3" s="19" t="s">
        <v>14</v>
      </c>
      <c r="V3" s="115"/>
    </row>
    <row r="4" spans="1:22" x14ac:dyDescent="0.25">
      <c r="A4" s="8"/>
      <c r="B4" s="9" t="e">
        <f>VLOOKUP(A4,'Data - (School #6)'!$U$2:$V$51,2,FALSE)</f>
        <v>#N/A</v>
      </c>
      <c r="C4" s="10"/>
      <c r="D4" s="11"/>
      <c r="E4" s="11"/>
      <c r="F4" s="11"/>
      <c r="G4" s="11"/>
      <c r="H4" s="11"/>
      <c r="I4" s="11"/>
      <c r="J4" s="12"/>
      <c r="K4" s="12"/>
      <c r="L4" s="12"/>
      <c r="M4" s="12"/>
      <c r="N4" s="12"/>
      <c r="O4" s="12"/>
      <c r="P4" s="12">
        <f>J4*0.08</f>
        <v>0</v>
      </c>
      <c r="Q4" s="12">
        <f>K4*0.08</f>
        <v>0</v>
      </c>
      <c r="R4" s="12">
        <f>L4*0.08</f>
        <v>0</v>
      </c>
      <c r="S4" s="12">
        <f>M4*0.08</f>
        <v>0</v>
      </c>
      <c r="T4" s="12">
        <f>N4*0.08</f>
        <v>0</v>
      </c>
      <c r="U4" s="12">
        <f>SUM(P4:T4)</f>
        <v>0</v>
      </c>
      <c r="V4" s="8"/>
    </row>
    <row r="5" spans="1:22" x14ac:dyDescent="0.25">
      <c r="A5" s="8"/>
      <c r="B5" s="9" t="e">
        <f>VLOOKUP(A5,'Data - (School #6)'!$U$2:$V$51,2,FALSE)</f>
        <v>#N/A</v>
      </c>
      <c r="C5" s="10"/>
      <c r="D5" s="11"/>
      <c r="E5" s="11"/>
      <c r="F5" s="11"/>
      <c r="G5" s="11"/>
      <c r="H5" s="11"/>
      <c r="I5" s="11"/>
      <c r="J5" s="12"/>
      <c r="K5" s="12"/>
      <c r="L5" s="12"/>
      <c r="M5" s="12"/>
      <c r="N5" s="12"/>
      <c r="O5" s="12"/>
      <c r="P5" s="12">
        <f t="shared" ref="P5:T53" si="0">J5*0.08</f>
        <v>0</v>
      </c>
      <c r="Q5" s="12">
        <f t="shared" si="0"/>
        <v>0</v>
      </c>
      <c r="R5" s="12">
        <f t="shared" si="0"/>
        <v>0</v>
      </c>
      <c r="S5" s="12">
        <f t="shared" si="0"/>
        <v>0</v>
      </c>
      <c r="T5" s="12">
        <f t="shared" si="0"/>
        <v>0</v>
      </c>
      <c r="U5" s="12">
        <f t="shared" ref="U5:U53" si="1">SUM(P5:T5)</f>
        <v>0</v>
      </c>
      <c r="V5" s="8"/>
    </row>
    <row r="6" spans="1:22" x14ac:dyDescent="0.25">
      <c r="A6" s="8"/>
      <c r="B6" s="9" t="e">
        <f>VLOOKUP(A6,'Data - (School #6)'!$U$2:$V$51,2,FALSE)</f>
        <v>#N/A</v>
      </c>
      <c r="C6" s="10"/>
      <c r="D6" s="11"/>
      <c r="E6" s="11"/>
      <c r="F6" s="11"/>
      <c r="G6" s="11"/>
      <c r="H6" s="11"/>
      <c r="I6" s="11"/>
      <c r="J6" s="12"/>
      <c r="K6" s="12"/>
      <c r="L6" s="12"/>
      <c r="M6" s="12"/>
      <c r="N6" s="12"/>
      <c r="O6" s="12"/>
      <c r="P6" s="12">
        <f t="shared" si="0"/>
        <v>0</v>
      </c>
      <c r="Q6" s="12">
        <f t="shared" si="0"/>
        <v>0</v>
      </c>
      <c r="R6" s="12">
        <f t="shared" si="0"/>
        <v>0</v>
      </c>
      <c r="S6" s="12">
        <f t="shared" si="0"/>
        <v>0</v>
      </c>
      <c r="T6" s="12">
        <f t="shared" si="0"/>
        <v>0</v>
      </c>
      <c r="U6" s="12">
        <f t="shared" si="1"/>
        <v>0</v>
      </c>
      <c r="V6" s="8"/>
    </row>
    <row r="7" spans="1:22" x14ac:dyDescent="0.25">
      <c r="A7" s="8"/>
      <c r="B7" s="9" t="e">
        <f>VLOOKUP(A7,'Data - (School #6)'!$U$2:$V$51,2,FALSE)</f>
        <v>#N/A</v>
      </c>
      <c r="C7" s="10"/>
      <c r="D7" s="11"/>
      <c r="E7" s="11"/>
      <c r="F7" s="11"/>
      <c r="G7" s="11"/>
      <c r="H7" s="11"/>
      <c r="I7" s="11"/>
      <c r="J7" s="12"/>
      <c r="K7" s="12"/>
      <c r="L7" s="12"/>
      <c r="M7" s="12"/>
      <c r="N7" s="12"/>
      <c r="O7" s="12"/>
      <c r="P7" s="12">
        <f t="shared" si="0"/>
        <v>0</v>
      </c>
      <c r="Q7" s="12">
        <f t="shared" si="0"/>
        <v>0</v>
      </c>
      <c r="R7" s="12">
        <f t="shared" si="0"/>
        <v>0</v>
      </c>
      <c r="S7" s="12">
        <f t="shared" si="0"/>
        <v>0</v>
      </c>
      <c r="T7" s="12">
        <f t="shared" si="0"/>
        <v>0</v>
      </c>
      <c r="U7" s="12">
        <f t="shared" si="1"/>
        <v>0</v>
      </c>
      <c r="V7" s="8"/>
    </row>
    <row r="8" spans="1:22" x14ac:dyDescent="0.25">
      <c r="A8" s="8"/>
      <c r="B8" s="9" t="e">
        <f>VLOOKUP(A8,'Data - (School #6)'!$U$2:$V$51,2,FALSE)</f>
        <v>#N/A</v>
      </c>
      <c r="C8" s="10"/>
      <c r="D8" s="11"/>
      <c r="E8" s="11"/>
      <c r="F8" s="11"/>
      <c r="G8" s="11"/>
      <c r="H8" s="11"/>
      <c r="I8" s="11"/>
      <c r="J8" s="12"/>
      <c r="K8" s="12"/>
      <c r="L8" s="12"/>
      <c r="M8" s="12"/>
      <c r="N8" s="12"/>
      <c r="O8" s="12"/>
      <c r="P8" s="12">
        <f t="shared" ref="P8:P26" si="2">J8*0.08</f>
        <v>0</v>
      </c>
      <c r="Q8" s="12">
        <f t="shared" ref="Q8:Q26" si="3">K8*0.08</f>
        <v>0</v>
      </c>
      <c r="R8" s="12">
        <f t="shared" ref="R8:R26" si="4">L8*0.08</f>
        <v>0</v>
      </c>
      <c r="S8" s="12">
        <f t="shared" ref="S8:S26" si="5">M8*0.08</f>
        <v>0</v>
      </c>
      <c r="T8" s="12">
        <f t="shared" ref="T8:T26" si="6">N8*0.08</f>
        <v>0</v>
      </c>
      <c r="U8" s="12">
        <f t="shared" ref="U8:U26" si="7">SUM(P8:T8)</f>
        <v>0</v>
      </c>
      <c r="V8" s="8"/>
    </row>
    <row r="9" spans="1:22" x14ac:dyDescent="0.25">
      <c r="A9" s="8"/>
      <c r="B9" s="9" t="e">
        <f>VLOOKUP(A9,'Data - (School #6)'!$U$2:$V$51,2,FALSE)</f>
        <v>#N/A</v>
      </c>
      <c r="C9" s="10"/>
      <c r="D9" s="11"/>
      <c r="E9" s="11"/>
      <c r="F9" s="11"/>
      <c r="G9" s="11"/>
      <c r="H9" s="11"/>
      <c r="I9" s="11"/>
      <c r="J9" s="12"/>
      <c r="K9" s="12"/>
      <c r="L9" s="12"/>
      <c r="M9" s="12"/>
      <c r="N9" s="12"/>
      <c r="O9" s="12"/>
      <c r="P9" s="12">
        <f t="shared" si="2"/>
        <v>0</v>
      </c>
      <c r="Q9" s="12">
        <f t="shared" si="3"/>
        <v>0</v>
      </c>
      <c r="R9" s="12">
        <f t="shared" si="4"/>
        <v>0</v>
      </c>
      <c r="S9" s="12">
        <f t="shared" si="5"/>
        <v>0</v>
      </c>
      <c r="T9" s="12">
        <f t="shared" si="6"/>
        <v>0</v>
      </c>
      <c r="U9" s="12">
        <f t="shared" si="7"/>
        <v>0</v>
      </c>
      <c r="V9" s="8"/>
    </row>
    <row r="10" spans="1:22" x14ac:dyDescent="0.25">
      <c r="A10" s="8"/>
      <c r="B10" s="9" t="e">
        <f>VLOOKUP(A10,'Data - (School #6)'!$U$2:$V$51,2,FALSE)</f>
        <v>#N/A</v>
      </c>
      <c r="C10" s="10"/>
      <c r="D10" s="11"/>
      <c r="E10" s="11"/>
      <c r="F10" s="11"/>
      <c r="G10" s="11"/>
      <c r="H10" s="11"/>
      <c r="I10" s="11"/>
      <c r="J10" s="12"/>
      <c r="K10" s="12"/>
      <c r="L10" s="12"/>
      <c r="M10" s="12"/>
      <c r="N10" s="12"/>
      <c r="O10" s="12"/>
      <c r="P10" s="12">
        <f t="shared" si="2"/>
        <v>0</v>
      </c>
      <c r="Q10" s="12">
        <f t="shared" si="3"/>
        <v>0</v>
      </c>
      <c r="R10" s="12">
        <f t="shared" si="4"/>
        <v>0</v>
      </c>
      <c r="S10" s="12">
        <f t="shared" si="5"/>
        <v>0</v>
      </c>
      <c r="T10" s="12">
        <f t="shared" si="6"/>
        <v>0</v>
      </c>
      <c r="U10" s="12">
        <f t="shared" si="7"/>
        <v>0</v>
      </c>
      <c r="V10" s="8"/>
    </row>
    <row r="11" spans="1:22" x14ac:dyDescent="0.25">
      <c r="A11" s="8"/>
      <c r="B11" s="9" t="e">
        <f>VLOOKUP(A11,'Data - (School #6)'!$U$2:$V$51,2,FALSE)</f>
        <v>#N/A</v>
      </c>
      <c r="C11" s="10"/>
      <c r="D11" s="11"/>
      <c r="E11" s="11"/>
      <c r="F11" s="11"/>
      <c r="G11" s="11"/>
      <c r="H11" s="11"/>
      <c r="I11" s="11"/>
      <c r="J11" s="12"/>
      <c r="K11" s="12"/>
      <c r="L11" s="12"/>
      <c r="M11" s="12"/>
      <c r="N11" s="12"/>
      <c r="O11" s="12"/>
      <c r="P11" s="12">
        <f t="shared" si="2"/>
        <v>0</v>
      </c>
      <c r="Q11" s="12">
        <f t="shared" si="3"/>
        <v>0</v>
      </c>
      <c r="R11" s="12">
        <f t="shared" si="4"/>
        <v>0</v>
      </c>
      <c r="S11" s="12">
        <f t="shared" si="5"/>
        <v>0</v>
      </c>
      <c r="T11" s="12">
        <f t="shared" si="6"/>
        <v>0</v>
      </c>
      <c r="U11" s="12">
        <f t="shared" si="7"/>
        <v>0</v>
      </c>
      <c r="V11" s="8"/>
    </row>
    <row r="12" spans="1:22" x14ac:dyDescent="0.25">
      <c r="A12" s="8"/>
      <c r="B12" s="9" t="e">
        <f>VLOOKUP(A12,'Data - (School #6)'!$U$2:$V$51,2,FALSE)</f>
        <v>#N/A</v>
      </c>
      <c r="C12" s="10"/>
      <c r="D12" s="11"/>
      <c r="E12" s="11"/>
      <c r="F12" s="11"/>
      <c r="G12" s="11"/>
      <c r="H12" s="11"/>
      <c r="I12" s="11"/>
      <c r="J12" s="12"/>
      <c r="K12" s="12"/>
      <c r="L12" s="12"/>
      <c r="M12" s="12"/>
      <c r="N12" s="12"/>
      <c r="O12" s="12"/>
      <c r="P12" s="12">
        <f t="shared" si="2"/>
        <v>0</v>
      </c>
      <c r="Q12" s="12">
        <f t="shared" si="3"/>
        <v>0</v>
      </c>
      <c r="R12" s="12">
        <f t="shared" si="4"/>
        <v>0</v>
      </c>
      <c r="S12" s="12">
        <f t="shared" si="5"/>
        <v>0</v>
      </c>
      <c r="T12" s="12">
        <f t="shared" si="6"/>
        <v>0</v>
      </c>
      <c r="U12" s="12">
        <f t="shared" si="7"/>
        <v>0</v>
      </c>
      <c r="V12" s="8"/>
    </row>
    <row r="13" spans="1:22" x14ac:dyDescent="0.25">
      <c r="A13" s="8"/>
      <c r="B13" s="9" t="e">
        <f>VLOOKUP(A13,'Data - (School #6)'!$U$2:$V$51,2,FALSE)</f>
        <v>#N/A</v>
      </c>
      <c r="C13" s="10"/>
      <c r="D13" s="11"/>
      <c r="E13" s="11"/>
      <c r="F13" s="11"/>
      <c r="G13" s="11"/>
      <c r="H13" s="11"/>
      <c r="I13" s="11"/>
      <c r="J13" s="12"/>
      <c r="K13" s="12"/>
      <c r="L13" s="12"/>
      <c r="M13" s="12"/>
      <c r="N13" s="12"/>
      <c r="O13" s="12"/>
      <c r="P13" s="12">
        <f t="shared" si="2"/>
        <v>0</v>
      </c>
      <c r="Q13" s="12">
        <f t="shared" si="3"/>
        <v>0</v>
      </c>
      <c r="R13" s="12">
        <f t="shared" si="4"/>
        <v>0</v>
      </c>
      <c r="S13" s="12">
        <f t="shared" si="5"/>
        <v>0</v>
      </c>
      <c r="T13" s="12">
        <f t="shared" si="6"/>
        <v>0</v>
      </c>
      <c r="U13" s="12">
        <f t="shared" si="7"/>
        <v>0</v>
      </c>
      <c r="V13" s="8"/>
    </row>
    <row r="14" spans="1:22" x14ac:dyDescent="0.25">
      <c r="A14" s="8"/>
      <c r="B14" s="9" t="e">
        <f>VLOOKUP(A14,'Data - (School #6)'!$U$2:$V$51,2,FALSE)</f>
        <v>#N/A</v>
      </c>
      <c r="C14" s="10"/>
      <c r="D14" s="11"/>
      <c r="E14" s="11"/>
      <c r="F14" s="11"/>
      <c r="G14" s="11"/>
      <c r="H14" s="11"/>
      <c r="I14" s="11"/>
      <c r="J14" s="12"/>
      <c r="K14" s="12"/>
      <c r="L14" s="12"/>
      <c r="M14" s="12"/>
      <c r="N14" s="12"/>
      <c r="O14" s="12"/>
      <c r="P14" s="12">
        <f t="shared" si="2"/>
        <v>0</v>
      </c>
      <c r="Q14" s="12">
        <f t="shared" si="3"/>
        <v>0</v>
      </c>
      <c r="R14" s="12">
        <f t="shared" si="4"/>
        <v>0</v>
      </c>
      <c r="S14" s="12">
        <f t="shared" si="5"/>
        <v>0</v>
      </c>
      <c r="T14" s="12">
        <f t="shared" si="6"/>
        <v>0</v>
      </c>
      <c r="U14" s="12">
        <f t="shared" si="7"/>
        <v>0</v>
      </c>
      <c r="V14" s="8"/>
    </row>
    <row r="15" spans="1:22" x14ac:dyDescent="0.25">
      <c r="A15" s="8"/>
      <c r="B15" s="9" t="e">
        <f>VLOOKUP(A15,'Data - (School #6)'!$U$2:$V$51,2,FALSE)</f>
        <v>#N/A</v>
      </c>
      <c r="C15" s="10"/>
      <c r="D15" s="11"/>
      <c r="E15" s="11"/>
      <c r="F15" s="11"/>
      <c r="G15" s="11"/>
      <c r="H15" s="11"/>
      <c r="I15" s="11"/>
      <c r="J15" s="12"/>
      <c r="K15" s="12"/>
      <c r="L15" s="12"/>
      <c r="M15" s="12"/>
      <c r="N15" s="12"/>
      <c r="O15" s="12"/>
      <c r="P15" s="12">
        <f t="shared" si="2"/>
        <v>0</v>
      </c>
      <c r="Q15" s="12">
        <f t="shared" si="3"/>
        <v>0</v>
      </c>
      <c r="R15" s="12">
        <f t="shared" si="4"/>
        <v>0</v>
      </c>
      <c r="S15" s="12">
        <f t="shared" si="5"/>
        <v>0</v>
      </c>
      <c r="T15" s="12">
        <f t="shared" si="6"/>
        <v>0</v>
      </c>
      <c r="U15" s="12">
        <f t="shared" si="7"/>
        <v>0</v>
      </c>
      <c r="V15" s="8"/>
    </row>
    <row r="16" spans="1:22" x14ac:dyDescent="0.25">
      <c r="A16" s="8"/>
      <c r="B16" s="9" t="e">
        <f>VLOOKUP(A16,'Data - (School #6)'!$U$2:$V$51,2,FALSE)</f>
        <v>#N/A</v>
      </c>
      <c r="C16" s="10"/>
      <c r="D16" s="11"/>
      <c r="E16" s="11"/>
      <c r="F16" s="11"/>
      <c r="G16" s="11"/>
      <c r="H16" s="11"/>
      <c r="I16" s="11"/>
      <c r="J16" s="12"/>
      <c r="K16" s="12"/>
      <c r="L16" s="12"/>
      <c r="M16" s="12"/>
      <c r="N16" s="12"/>
      <c r="O16" s="12"/>
      <c r="P16" s="12">
        <f t="shared" si="2"/>
        <v>0</v>
      </c>
      <c r="Q16" s="12">
        <f t="shared" si="3"/>
        <v>0</v>
      </c>
      <c r="R16" s="12">
        <f t="shared" si="4"/>
        <v>0</v>
      </c>
      <c r="S16" s="12">
        <f t="shared" si="5"/>
        <v>0</v>
      </c>
      <c r="T16" s="12">
        <f t="shared" si="6"/>
        <v>0</v>
      </c>
      <c r="U16" s="12">
        <f t="shared" si="7"/>
        <v>0</v>
      </c>
      <c r="V16" s="8"/>
    </row>
    <row r="17" spans="1:22" x14ac:dyDescent="0.25">
      <c r="A17" s="8"/>
      <c r="B17" s="9" t="e">
        <f>VLOOKUP(A17,'Data - (School #6)'!$U$2:$V$51,2,FALSE)</f>
        <v>#N/A</v>
      </c>
      <c r="C17" s="10"/>
      <c r="D17" s="11"/>
      <c r="E17" s="11"/>
      <c r="F17" s="11"/>
      <c r="G17" s="11"/>
      <c r="H17" s="11"/>
      <c r="I17" s="11"/>
      <c r="J17" s="12"/>
      <c r="K17" s="12"/>
      <c r="L17" s="12"/>
      <c r="M17" s="12"/>
      <c r="N17" s="12"/>
      <c r="O17" s="12"/>
      <c r="P17" s="12">
        <f t="shared" si="2"/>
        <v>0</v>
      </c>
      <c r="Q17" s="12">
        <f t="shared" si="3"/>
        <v>0</v>
      </c>
      <c r="R17" s="12">
        <f t="shared" si="4"/>
        <v>0</v>
      </c>
      <c r="S17" s="12">
        <f t="shared" si="5"/>
        <v>0</v>
      </c>
      <c r="T17" s="12">
        <f t="shared" si="6"/>
        <v>0</v>
      </c>
      <c r="U17" s="12">
        <f t="shared" si="7"/>
        <v>0</v>
      </c>
      <c r="V17" s="8"/>
    </row>
    <row r="18" spans="1:22" x14ac:dyDescent="0.25">
      <c r="A18" s="8"/>
      <c r="B18" s="9" t="e">
        <f>VLOOKUP(A18,'Data - (School #6)'!$U$2:$V$51,2,FALSE)</f>
        <v>#N/A</v>
      </c>
      <c r="C18" s="10"/>
      <c r="D18" s="11"/>
      <c r="E18" s="11"/>
      <c r="F18" s="11"/>
      <c r="G18" s="11"/>
      <c r="H18" s="11"/>
      <c r="I18" s="11"/>
      <c r="J18" s="12"/>
      <c r="K18" s="12"/>
      <c r="L18" s="12"/>
      <c r="M18" s="12"/>
      <c r="N18" s="12"/>
      <c r="O18" s="12"/>
      <c r="P18" s="12">
        <f t="shared" si="2"/>
        <v>0</v>
      </c>
      <c r="Q18" s="12">
        <f t="shared" si="3"/>
        <v>0</v>
      </c>
      <c r="R18" s="12">
        <f t="shared" si="4"/>
        <v>0</v>
      </c>
      <c r="S18" s="12">
        <f t="shared" si="5"/>
        <v>0</v>
      </c>
      <c r="T18" s="12">
        <f t="shared" si="6"/>
        <v>0</v>
      </c>
      <c r="U18" s="12">
        <f t="shared" si="7"/>
        <v>0</v>
      </c>
      <c r="V18" s="8"/>
    </row>
    <row r="19" spans="1:22" x14ac:dyDescent="0.25">
      <c r="A19" s="8"/>
      <c r="B19" s="9" t="e">
        <f>VLOOKUP(A19,'Data - (School #6)'!$U$2:$V$51,2,FALSE)</f>
        <v>#N/A</v>
      </c>
      <c r="C19" s="10"/>
      <c r="D19" s="11"/>
      <c r="E19" s="11"/>
      <c r="F19" s="11"/>
      <c r="G19" s="11"/>
      <c r="H19" s="11"/>
      <c r="I19" s="11"/>
      <c r="J19" s="12"/>
      <c r="K19" s="12"/>
      <c r="L19" s="12"/>
      <c r="M19" s="12"/>
      <c r="N19" s="12"/>
      <c r="O19" s="12"/>
      <c r="P19" s="12">
        <f t="shared" si="2"/>
        <v>0</v>
      </c>
      <c r="Q19" s="12">
        <f t="shared" si="3"/>
        <v>0</v>
      </c>
      <c r="R19" s="12">
        <f t="shared" si="4"/>
        <v>0</v>
      </c>
      <c r="S19" s="12">
        <f t="shared" si="5"/>
        <v>0</v>
      </c>
      <c r="T19" s="12">
        <f t="shared" si="6"/>
        <v>0</v>
      </c>
      <c r="U19" s="12">
        <f t="shared" si="7"/>
        <v>0</v>
      </c>
      <c r="V19" s="8"/>
    </row>
    <row r="20" spans="1:22" x14ac:dyDescent="0.25">
      <c r="A20" s="8"/>
      <c r="B20" s="9" t="e">
        <f>VLOOKUP(A20,'Data - (School #6)'!$U$2:$V$51,2,FALSE)</f>
        <v>#N/A</v>
      </c>
      <c r="C20" s="10"/>
      <c r="D20" s="11"/>
      <c r="E20" s="11"/>
      <c r="F20" s="11"/>
      <c r="G20" s="11"/>
      <c r="H20" s="11"/>
      <c r="I20" s="11"/>
      <c r="J20" s="12"/>
      <c r="K20" s="12"/>
      <c r="L20" s="12"/>
      <c r="M20" s="12"/>
      <c r="N20" s="12"/>
      <c r="O20" s="12"/>
      <c r="P20" s="12">
        <f t="shared" si="2"/>
        <v>0</v>
      </c>
      <c r="Q20" s="12">
        <f t="shared" si="3"/>
        <v>0</v>
      </c>
      <c r="R20" s="12">
        <f t="shared" si="4"/>
        <v>0</v>
      </c>
      <c r="S20" s="12">
        <f t="shared" si="5"/>
        <v>0</v>
      </c>
      <c r="T20" s="12">
        <f t="shared" si="6"/>
        <v>0</v>
      </c>
      <c r="U20" s="12">
        <f t="shared" si="7"/>
        <v>0</v>
      </c>
      <c r="V20" s="8"/>
    </row>
    <row r="21" spans="1:22" x14ac:dyDescent="0.25">
      <c r="A21" s="8"/>
      <c r="B21" s="9" t="e">
        <f>VLOOKUP(A21,'Data - (School #6)'!$U$2:$V$51,2,FALSE)</f>
        <v>#N/A</v>
      </c>
      <c r="C21" s="10"/>
      <c r="D21" s="11"/>
      <c r="E21" s="11"/>
      <c r="F21" s="11"/>
      <c r="G21" s="11"/>
      <c r="H21" s="11"/>
      <c r="I21" s="11"/>
      <c r="J21" s="12"/>
      <c r="K21" s="12"/>
      <c r="L21" s="12"/>
      <c r="M21" s="12"/>
      <c r="N21" s="12"/>
      <c r="O21" s="12"/>
      <c r="P21" s="12">
        <f t="shared" si="2"/>
        <v>0</v>
      </c>
      <c r="Q21" s="12">
        <f t="shared" si="3"/>
        <v>0</v>
      </c>
      <c r="R21" s="12">
        <f t="shared" si="4"/>
        <v>0</v>
      </c>
      <c r="S21" s="12">
        <f t="shared" si="5"/>
        <v>0</v>
      </c>
      <c r="T21" s="12">
        <f t="shared" si="6"/>
        <v>0</v>
      </c>
      <c r="U21" s="12">
        <f t="shared" si="7"/>
        <v>0</v>
      </c>
      <c r="V21" s="8"/>
    </row>
    <row r="22" spans="1:22" x14ac:dyDescent="0.25">
      <c r="A22" s="8"/>
      <c r="B22" s="9" t="e">
        <f>VLOOKUP(A22,'Data - (School #6)'!$U$2:$V$51,2,FALSE)</f>
        <v>#N/A</v>
      </c>
      <c r="C22" s="10"/>
      <c r="D22" s="11"/>
      <c r="E22" s="11"/>
      <c r="F22" s="11"/>
      <c r="G22" s="11"/>
      <c r="H22" s="11"/>
      <c r="I22" s="11"/>
      <c r="J22" s="12"/>
      <c r="K22" s="12"/>
      <c r="L22" s="12"/>
      <c r="M22" s="12"/>
      <c r="N22" s="12"/>
      <c r="O22" s="12"/>
      <c r="P22" s="12">
        <f t="shared" si="2"/>
        <v>0</v>
      </c>
      <c r="Q22" s="12">
        <f t="shared" si="3"/>
        <v>0</v>
      </c>
      <c r="R22" s="12">
        <f t="shared" si="4"/>
        <v>0</v>
      </c>
      <c r="S22" s="12">
        <f t="shared" si="5"/>
        <v>0</v>
      </c>
      <c r="T22" s="12">
        <f t="shared" si="6"/>
        <v>0</v>
      </c>
      <c r="U22" s="12">
        <f t="shared" si="7"/>
        <v>0</v>
      </c>
      <c r="V22" s="8"/>
    </row>
    <row r="23" spans="1:22" x14ac:dyDescent="0.25">
      <c r="A23" s="8"/>
      <c r="B23" s="9" t="e">
        <f>VLOOKUP(A23,'Data - (School #6)'!$U$2:$V$51,2,FALSE)</f>
        <v>#N/A</v>
      </c>
      <c r="C23" s="10"/>
      <c r="D23" s="11"/>
      <c r="E23" s="11"/>
      <c r="F23" s="11"/>
      <c r="G23" s="11"/>
      <c r="H23" s="11"/>
      <c r="I23" s="11"/>
      <c r="J23" s="12"/>
      <c r="K23" s="12"/>
      <c r="L23" s="12"/>
      <c r="M23" s="12"/>
      <c r="N23" s="12"/>
      <c r="O23" s="12"/>
      <c r="P23" s="12">
        <f t="shared" si="2"/>
        <v>0</v>
      </c>
      <c r="Q23" s="12">
        <f t="shared" si="3"/>
        <v>0</v>
      </c>
      <c r="R23" s="12">
        <f t="shared" si="4"/>
        <v>0</v>
      </c>
      <c r="S23" s="12">
        <f t="shared" si="5"/>
        <v>0</v>
      </c>
      <c r="T23" s="12">
        <f t="shared" si="6"/>
        <v>0</v>
      </c>
      <c r="U23" s="12">
        <f t="shared" si="7"/>
        <v>0</v>
      </c>
      <c r="V23" s="8"/>
    </row>
    <row r="24" spans="1:22" x14ac:dyDescent="0.25">
      <c r="A24" s="8"/>
      <c r="B24" s="9" t="e">
        <f>VLOOKUP(A24,'Data - (School #6)'!$U$2:$V$51,2,FALSE)</f>
        <v>#N/A</v>
      </c>
      <c r="C24" s="10"/>
      <c r="D24" s="11"/>
      <c r="E24" s="11"/>
      <c r="F24" s="11"/>
      <c r="G24" s="11"/>
      <c r="H24" s="11"/>
      <c r="I24" s="11"/>
      <c r="J24" s="12"/>
      <c r="K24" s="12"/>
      <c r="L24" s="12"/>
      <c r="M24" s="12"/>
      <c r="N24" s="12"/>
      <c r="O24" s="12"/>
      <c r="P24" s="12">
        <f t="shared" si="2"/>
        <v>0</v>
      </c>
      <c r="Q24" s="12">
        <f t="shared" si="3"/>
        <v>0</v>
      </c>
      <c r="R24" s="12">
        <f t="shared" si="4"/>
        <v>0</v>
      </c>
      <c r="S24" s="12">
        <f t="shared" si="5"/>
        <v>0</v>
      </c>
      <c r="T24" s="12">
        <f t="shared" si="6"/>
        <v>0</v>
      </c>
      <c r="U24" s="12">
        <f t="shared" si="7"/>
        <v>0</v>
      </c>
      <c r="V24" s="8"/>
    </row>
    <row r="25" spans="1:22" x14ac:dyDescent="0.25">
      <c r="A25" s="8"/>
      <c r="B25" s="9" t="e">
        <f>VLOOKUP(A25,'Data - (School #6)'!$U$2:$V$51,2,FALSE)</f>
        <v>#N/A</v>
      </c>
      <c r="C25" s="10"/>
      <c r="D25" s="11"/>
      <c r="E25" s="11"/>
      <c r="F25" s="11"/>
      <c r="G25" s="11"/>
      <c r="H25" s="11"/>
      <c r="I25" s="11"/>
      <c r="J25" s="12"/>
      <c r="K25" s="12"/>
      <c r="L25" s="12"/>
      <c r="M25" s="12"/>
      <c r="N25" s="12"/>
      <c r="O25" s="12"/>
      <c r="P25" s="12">
        <f t="shared" si="2"/>
        <v>0</v>
      </c>
      <c r="Q25" s="12">
        <f t="shared" si="3"/>
        <v>0</v>
      </c>
      <c r="R25" s="12">
        <f t="shared" si="4"/>
        <v>0</v>
      </c>
      <c r="S25" s="12">
        <f t="shared" si="5"/>
        <v>0</v>
      </c>
      <c r="T25" s="12">
        <f t="shared" si="6"/>
        <v>0</v>
      </c>
      <c r="U25" s="12">
        <f t="shared" si="7"/>
        <v>0</v>
      </c>
      <c r="V25" s="8"/>
    </row>
    <row r="26" spans="1:22" x14ac:dyDescent="0.25">
      <c r="A26" s="8"/>
      <c r="B26" s="9" t="e">
        <f>VLOOKUP(A26,'Data - (School #6)'!$U$2:$V$51,2,FALSE)</f>
        <v>#N/A</v>
      </c>
      <c r="C26" s="10"/>
      <c r="D26" s="11"/>
      <c r="E26" s="11"/>
      <c r="F26" s="11"/>
      <c r="G26" s="11"/>
      <c r="H26" s="11"/>
      <c r="I26" s="11"/>
      <c r="J26" s="12"/>
      <c r="K26" s="12"/>
      <c r="L26" s="12"/>
      <c r="M26" s="12"/>
      <c r="N26" s="12"/>
      <c r="O26" s="12"/>
      <c r="P26" s="12">
        <f t="shared" si="2"/>
        <v>0</v>
      </c>
      <c r="Q26" s="12">
        <f t="shared" si="3"/>
        <v>0</v>
      </c>
      <c r="R26" s="12">
        <f t="shared" si="4"/>
        <v>0</v>
      </c>
      <c r="S26" s="12">
        <f t="shared" si="5"/>
        <v>0</v>
      </c>
      <c r="T26" s="12">
        <f t="shared" si="6"/>
        <v>0</v>
      </c>
      <c r="U26" s="12">
        <f t="shared" si="7"/>
        <v>0</v>
      </c>
      <c r="V26" s="8"/>
    </row>
    <row r="27" spans="1:22" x14ac:dyDescent="0.25">
      <c r="A27" s="8"/>
      <c r="B27" s="9" t="e">
        <f>VLOOKUP(A27,'Data - (School #6)'!$U$2:$V$51,2,FALSE)</f>
        <v>#N/A</v>
      </c>
      <c r="C27" s="10"/>
      <c r="D27" s="11"/>
      <c r="E27" s="11"/>
      <c r="F27" s="11"/>
      <c r="G27" s="11"/>
      <c r="H27" s="11"/>
      <c r="I27" s="11"/>
      <c r="J27" s="12"/>
      <c r="K27" s="12"/>
      <c r="L27" s="12"/>
      <c r="M27" s="12"/>
      <c r="N27" s="12"/>
      <c r="O27" s="12"/>
      <c r="P27" s="12">
        <f t="shared" si="0"/>
        <v>0</v>
      </c>
      <c r="Q27" s="12">
        <f t="shared" si="0"/>
        <v>0</v>
      </c>
      <c r="R27" s="12">
        <f t="shared" si="0"/>
        <v>0</v>
      </c>
      <c r="S27" s="12">
        <f t="shared" si="0"/>
        <v>0</v>
      </c>
      <c r="T27" s="12">
        <f t="shared" si="0"/>
        <v>0</v>
      </c>
      <c r="U27" s="12">
        <f t="shared" si="1"/>
        <v>0</v>
      </c>
      <c r="V27" s="8"/>
    </row>
    <row r="28" spans="1:22" x14ac:dyDescent="0.25">
      <c r="A28" s="8"/>
      <c r="B28" s="9" t="e">
        <f>VLOOKUP(A28,'Data - (School #6)'!$U$2:$V$51,2,FALSE)</f>
        <v>#N/A</v>
      </c>
      <c r="C28" s="10"/>
      <c r="D28" s="11"/>
      <c r="E28" s="11"/>
      <c r="F28" s="11"/>
      <c r="G28" s="11"/>
      <c r="H28" s="11"/>
      <c r="I28" s="11"/>
      <c r="J28" s="12"/>
      <c r="K28" s="12"/>
      <c r="L28" s="12"/>
      <c r="M28" s="12"/>
      <c r="N28" s="12"/>
      <c r="O28" s="12"/>
      <c r="P28" s="12">
        <f t="shared" si="0"/>
        <v>0</v>
      </c>
      <c r="Q28" s="12">
        <f t="shared" si="0"/>
        <v>0</v>
      </c>
      <c r="R28" s="12">
        <f t="shared" si="0"/>
        <v>0</v>
      </c>
      <c r="S28" s="12">
        <f t="shared" si="0"/>
        <v>0</v>
      </c>
      <c r="T28" s="12">
        <f t="shared" si="0"/>
        <v>0</v>
      </c>
      <c r="U28" s="12">
        <f t="shared" si="1"/>
        <v>0</v>
      </c>
      <c r="V28" s="8"/>
    </row>
    <row r="29" spans="1:22" x14ac:dyDescent="0.25">
      <c r="A29" s="8"/>
      <c r="B29" s="9" t="e">
        <f>VLOOKUP(A29,'Data - (School #6)'!$U$2:$V$51,2,FALSE)</f>
        <v>#N/A</v>
      </c>
      <c r="C29" s="10"/>
      <c r="D29" s="11"/>
      <c r="E29" s="11"/>
      <c r="F29" s="11"/>
      <c r="G29" s="11"/>
      <c r="H29" s="11"/>
      <c r="I29" s="11"/>
      <c r="J29" s="12"/>
      <c r="K29" s="12"/>
      <c r="L29" s="12"/>
      <c r="M29" s="12"/>
      <c r="N29" s="12"/>
      <c r="O29" s="12"/>
      <c r="P29" s="12">
        <f t="shared" si="0"/>
        <v>0</v>
      </c>
      <c r="Q29" s="12">
        <f t="shared" si="0"/>
        <v>0</v>
      </c>
      <c r="R29" s="12">
        <f t="shared" si="0"/>
        <v>0</v>
      </c>
      <c r="S29" s="12">
        <f t="shared" si="0"/>
        <v>0</v>
      </c>
      <c r="T29" s="12">
        <f t="shared" si="0"/>
        <v>0</v>
      </c>
      <c r="U29" s="12">
        <f t="shared" si="1"/>
        <v>0</v>
      </c>
      <c r="V29" s="8"/>
    </row>
    <row r="30" spans="1:22" x14ac:dyDescent="0.25">
      <c r="A30" s="8"/>
      <c r="B30" s="9" t="e">
        <f>VLOOKUP(A30,'Data - (School #6)'!$U$2:$V$51,2,FALSE)</f>
        <v>#N/A</v>
      </c>
      <c r="C30" s="10"/>
      <c r="D30" s="11"/>
      <c r="E30" s="11"/>
      <c r="F30" s="11"/>
      <c r="G30" s="11"/>
      <c r="H30" s="11"/>
      <c r="I30" s="11"/>
      <c r="J30" s="12"/>
      <c r="K30" s="12"/>
      <c r="L30" s="12"/>
      <c r="M30" s="12"/>
      <c r="N30" s="12"/>
      <c r="O30" s="12"/>
      <c r="P30" s="12">
        <f t="shared" si="0"/>
        <v>0</v>
      </c>
      <c r="Q30" s="12">
        <f t="shared" si="0"/>
        <v>0</v>
      </c>
      <c r="R30" s="12">
        <f t="shared" si="0"/>
        <v>0</v>
      </c>
      <c r="S30" s="12">
        <f t="shared" si="0"/>
        <v>0</v>
      </c>
      <c r="T30" s="12">
        <f t="shared" si="0"/>
        <v>0</v>
      </c>
      <c r="U30" s="12">
        <f t="shared" si="1"/>
        <v>0</v>
      </c>
      <c r="V30" s="8"/>
    </row>
    <row r="31" spans="1:22" x14ac:dyDescent="0.25">
      <c r="A31" s="8"/>
      <c r="B31" s="9" t="e">
        <f>VLOOKUP(A31,'Data - (School #6)'!$U$2:$V$51,2,FALSE)</f>
        <v>#N/A</v>
      </c>
      <c r="C31" s="10"/>
      <c r="D31" s="11"/>
      <c r="E31" s="11"/>
      <c r="F31" s="11"/>
      <c r="G31" s="11"/>
      <c r="H31" s="11"/>
      <c r="I31" s="11"/>
      <c r="J31" s="12"/>
      <c r="K31" s="12"/>
      <c r="L31" s="12"/>
      <c r="M31" s="12"/>
      <c r="N31" s="12"/>
      <c r="O31" s="12"/>
      <c r="P31" s="12">
        <f t="shared" si="0"/>
        <v>0</v>
      </c>
      <c r="Q31" s="12">
        <f t="shared" si="0"/>
        <v>0</v>
      </c>
      <c r="R31" s="12">
        <f t="shared" si="0"/>
        <v>0</v>
      </c>
      <c r="S31" s="12">
        <f t="shared" si="0"/>
        <v>0</v>
      </c>
      <c r="T31" s="12">
        <f t="shared" si="0"/>
        <v>0</v>
      </c>
      <c r="U31" s="12">
        <f t="shared" si="1"/>
        <v>0</v>
      </c>
      <c r="V31" s="8"/>
    </row>
    <row r="32" spans="1:22" x14ac:dyDescent="0.25">
      <c r="A32" s="8"/>
      <c r="B32" s="9" t="e">
        <f>VLOOKUP(A32,'Data - (School #6)'!$U$2:$V$51,2,FALSE)</f>
        <v>#N/A</v>
      </c>
      <c r="C32" s="10"/>
      <c r="D32" s="11"/>
      <c r="E32" s="11"/>
      <c r="F32" s="11"/>
      <c r="G32" s="11"/>
      <c r="H32" s="11"/>
      <c r="I32" s="11"/>
      <c r="J32" s="12"/>
      <c r="K32" s="12"/>
      <c r="L32" s="12"/>
      <c r="M32" s="12"/>
      <c r="N32" s="12"/>
      <c r="O32" s="12"/>
      <c r="P32" s="12">
        <f t="shared" si="0"/>
        <v>0</v>
      </c>
      <c r="Q32" s="12">
        <f t="shared" si="0"/>
        <v>0</v>
      </c>
      <c r="R32" s="12">
        <f t="shared" si="0"/>
        <v>0</v>
      </c>
      <c r="S32" s="12">
        <f t="shared" si="0"/>
        <v>0</v>
      </c>
      <c r="T32" s="12">
        <f t="shared" si="0"/>
        <v>0</v>
      </c>
      <c r="U32" s="12">
        <f t="shared" si="1"/>
        <v>0</v>
      </c>
      <c r="V32" s="8"/>
    </row>
    <row r="33" spans="1:22" x14ac:dyDescent="0.25">
      <c r="A33" s="8"/>
      <c r="B33" s="9" t="e">
        <f>VLOOKUP(A33,'Data - (School #6)'!$U$2:$V$51,2,FALSE)</f>
        <v>#N/A</v>
      </c>
      <c r="C33" s="10"/>
      <c r="D33" s="11"/>
      <c r="E33" s="11"/>
      <c r="F33" s="11"/>
      <c r="G33" s="11"/>
      <c r="H33" s="11"/>
      <c r="I33" s="11"/>
      <c r="J33" s="12"/>
      <c r="K33" s="12"/>
      <c r="L33" s="12"/>
      <c r="M33" s="12"/>
      <c r="N33" s="12"/>
      <c r="O33" s="12"/>
      <c r="P33" s="12">
        <f t="shared" si="0"/>
        <v>0</v>
      </c>
      <c r="Q33" s="12">
        <f t="shared" si="0"/>
        <v>0</v>
      </c>
      <c r="R33" s="12">
        <f t="shared" si="0"/>
        <v>0</v>
      </c>
      <c r="S33" s="12">
        <f t="shared" si="0"/>
        <v>0</v>
      </c>
      <c r="T33" s="12">
        <f t="shared" si="0"/>
        <v>0</v>
      </c>
      <c r="U33" s="12">
        <f t="shared" si="1"/>
        <v>0</v>
      </c>
      <c r="V33" s="8"/>
    </row>
    <row r="34" spans="1:22" x14ac:dyDescent="0.25">
      <c r="A34" s="8"/>
      <c r="B34" s="9" t="e">
        <f>VLOOKUP(A34,'Data - (School #6)'!$U$2:$V$51,2,FALSE)</f>
        <v>#N/A</v>
      </c>
      <c r="C34" s="10"/>
      <c r="D34" s="11"/>
      <c r="E34" s="11"/>
      <c r="F34" s="11"/>
      <c r="G34" s="11"/>
      <c r="H34" s="11"/>
      <c r="I34" s="11"/>
      <c r="J34" s="12"/>
      <c r="K34" s="12"/>
      <c r="L34" s="12"/>
      <c r="M34" s="12"/>
      <c r="N34" s="12"/>
      <c r="O34" s="12"/>
      <c r="P34" s="12">
        <f t="shared" si="0"/>
        <v>0</v>
      </c>
      <c r="Q34" s="12">
        <f t="shared" si="0"/>
        <v>0</v>
      </c>
      <c r="R34" s="12">
        <f t="shared" si="0"/>
        <v>0</v>
      </c>
      <c r="S34" s="12">
        <f t="shared" si="0"/>
        <v>0</v>
      </c>
      <c r="T34" s="12">
        <f t="shared" si="0"/>
        <v>0</v>
      </c>
      <c r="U34" s="12">
        <f t="shared" si="1"/>
        <v>0</v>
      </c>
      <c r="V34" s="8"/>
    </row>
    <row r="35" spans="1:22" x14ac:dyDescent="0.25">
      <c r="A35" s="8"/>
      <c r="B35" s="9" t="e">
        <f>VLOOKUP(A35,'Data - (School #6)'!$U$2:$V$51,2,FALSE)</f>
        <v>#N/A</v>
      </c>
      <c r="C35" s="10"/>
      <c r="D35" s="11"/>
      <c r="E35" s="11"/>
      <c r="F35" s="11"/>
      <c r="G35" s="11"/>
      <c r="H35" s="11"/>
      <c r="I35" s="11"/>
      <c r="J35" s="12"/>
      <c r="K35" s="12"/>
      <c r="L35" s="12"/>
      <c r="M35" s="12"/>
      <c r="N35" s="12"/>
      <c r="O35" s="12"/>
      <c r="P35" s="12">
        <f t="shared" si="0"/>
        <v>0</v>
      </c>
      <c r="Q35" s="12">
        <f t="shared" si="0"/>
        <v>0</v>
      </c>
      <c r="R35" s="12">
        <f t="shared" si="0"/>
        <v>0</v>
      </c>
      <c r="S35" s="12">
        <f t="shared" si="0"/>
        <v>0</v>
      </c>
      <c r="T35" s="12">
        <f t="shared" si="0"/>
        <v>0</v>
      </c>
      <c r="U35" s="12">
        <f t="shared" si="1"/>
        <v>0</v>
      </c>
      <c r="V35" s="8"/>
    </row>
    <row r="36" spans="1:22" x14ac:dyDescent="0.25">
      <c r="A36" s="8"/>
      <c r="B36" s="9" t="e">
        <f>VLOOKUP(A36,'Data - (School #6)'!$U$2:$V$51,2,FALSE)</f>
        <v>#N/A</v>
      </c>
      <c r="C36" s="10"/>
      <c r="D36" s="11"/>
      <c r="E36" s="11"/>
      <c r="F36" s="11"/>
      <c r="G36" s="11"/>
      <c r="H36" s="11"/>
      <c r="I36" s="11"/>
      <c r="J36" s="12"/>
      <c r="K36" s="12"/>
      <c r="L36" s="12"/>
      <c r="M36" s="12"/>
      <c r="N36" s="12"/>
      <c r="O36" s="12"/>
      <c r="P36" s="12">
        <f t="shared" si="0"/>
        <v>0</v>
      </c>
      <c r="Q36" s="12">
        <f t="shared" si="0"/>
        <v>0</v>
      </c>
      <c r="R36" s="12">
        <f t="shared" si="0"/>
        <v>0</v>
      </c>
      <c r="S36" s="12">
        <f t="shared" si="0"/>
        <v>0</v>
      </c>
      <c r="T36" s="12">
        <f t="shared" si="0"/>
        <v>0</v>
      </c>
      <c r="U36" s="12">
        <f t="shared" si="1"/>
        <v>0</v>
      </c>
      <c r="V36" s="8"/>
    </row>
    <row r="37" spans="1:22" x14ac:dyDescent="0.25">
      <c r="A37" s="8"/>
      <c r="B37" s="9" t="e">
        <f>VLOOKUP(A37,'Data - (School #6)'!$U$2:$V$51,2,FALSE)</f>
        <v>#N/A</v>
      </c>
      <c r="C37" s="10"/>
      <c r="D37" s="11"/>
      <c r="E37" s="11"/>
      <c r="F37" s="11"/>
      <c r="G37" s="11"/>
      <c r="H37" s="11"/>
      <c r="I37" s="11"/>
      <c r="J37" s="12"/>
      <c r="K37" s="12"/>
      <c r="L37" s="12"/>
      <c r="M37" s="12"/>
      <c r="N37" s="12"/>
      <c r="O37" s="12"/>
      <c r="P37" s="12">
        <f t="shared" si="0"/>
        <v>0</v>
      </c>
      <c r="Q37" s="12">
        <f t="shared" si="0"/>
        <v>0</v>
      </c>
      <c r="R37" s="12">
        <f t="shared" si="0"/>
        <v>0</v>
      </c>
      <c r="S37" s="12">
        <f t="shared" si="0"/>
        <v>0</v>
      </c>
      <c r="T37" s="12">
        <f t="shared" si="0"/>
        <v>0</v>
      </c>
      <c r="U37" s="12">
        <f t="shared" si="1"/>
        <v>0</v>
      </c>
      <c r="V37" s="8"/>
    </row>
    <row r="38" spans="1:22" x14ac:dyDescent="0.25">
      <c r="A38" s="8"/>
      <c r="B38" s="9" t="e">
        <f>VLOOKUP(A38,'Data - (School #6)'!$U$2:$V$51,2,FALSE)</f>
        <v>#N/A</v>
      </c>
      <c r="C38" s="10"/>
      <c r="D38" s="11"/>
      <c r="E38" s="11"/>
      <c r="F38" s="11"/>
      <c r="G38" s="11"/>
      <c r="H38" s="11"/>
      <c r="I38" s="11"/>
      <c r="J38" s="12"/>
      <c r="K38" s="12"/>
      <c r="L38" s="12"/>
      <c r="M38" s="12"/>
      <c r="N38" s="12"/>
      <c r="O38" s="12"/>
      <c r="P38" s="12">
        <f t="shared" si="0"/>
        <v>0</v>
      </c>
      <c r="Q38" s="12">
        <f t="shared" si="0"/>
        <v>0</v>
      </c>
      <c r="R38" s="12">
        <f t="shared" si="0"/>
        <v>0</v>
      </c>
      <c r="S38" s="12">
        <f t="shared" si="0"/>
        <v>0</v>
      </c>
      <c r="T38" s="12">
        <f t="shared" si="0"/>
        <v>0</v>
      </c>
      <c r="U38" s="12">
        <f t="shared" si="1"/>
        <v>0</v>
      </c>
      <c r="V38" s="8"/>
    </row>
    <row r="39" spans="1:22" x14ac:dyDescent="0.25">
      <c r="A39" s="8"/>
      <c r="B39" s="9" t="e">
        <f>VLOOKUP(A39,'Data - (School #6)'!$U$2:$V$51,2,FALSE)</f>
        <v>#N/A</v>
      </c>
      <c r="C39" s="10"/>
      <c r="D39" s="11"/>
      <c r="E39" s="11"/>
      <c r="F39" s="11"/>
      <c r="G39" s="11"/>
      <c r="H39" s="11"/>
      <c r="I39" s="11"/>
      <c r="J39" s="12"/>
      <c r="K39" s="12"/>
      <c r="L39" s="12"/>
      <c r="M39" s="12"/>
      <c r="N39" s="12"/>
      <c r="O39" s="12"/>
      <c r="P39" s="12">
        <f t="shared" si="0"/>
        <v>0</v>
      </c>
      <c r="Q39" s="12">
        <f t="shared" si="0"/>
        <v>0</v>
      </c>
      <c r="R39" s="12">
        <f t="shared" si="0"/>
        <v>0</v>
      </c>
      <c r="S39" s="12">
        <f t="shared" si="0"/>
        <v>0</v>
      </c>
      <c r="T39" s="12">
        <f t="shared" si="0"/>
        <v>0</v>
      </c>
      <c r="U39" s="12">
        <f t="shared" si="1"/>
        <v>0</v>
      </c>
      <c r="V39" s="8"/>
    </row>
    <row r="40" spans="1:22" x14ac:dyDescent="0.25">
      <c r="A40" s="8"/>
      <c r="B40" s="9" t="e">
        <f>VLOOKUP(A40,'Data - (School #6)'!$U$2:$V$51,2,FALSE)</f>
        <v>#N/A</v>
      </c>
      <c r="C40" s="10"/>
      <c r="D40" s="11"/>
      <c r="E40" s="11"/>
      <c r="F40" s="11"/>
      <c r="G40" s="11"/>
      <c r="H40" s="11"/>
      <c r="I40" s="11"/>
      <c r="J40" s="12"/>
      <c r="K40" s="12"/>
      <c r="L40" s="12"/>
      <c r="M40" s="12"/>
      <c r="N40" s="12"/>
      <c r="O40" s="12"/>
      <c r="P40" s="12">
        <f t="shared" si="0"/>
        <v>0</v>
      </c>
      <c r="Q40" s="12">
        <f t="shared" si="0"/>
        <v>0</v>
      </c>
      <c r="R40" s="12">
        <f t="shared" si="0"/>
        <v>0</v>
      </c>
      <c r="S40" s="12">
        <f t="shared" si="0"/>
        <v>0</v>
      </c>
      <c r="T40" s="12">
        <f t="shared" si="0"/>
        <v>0</v>
      </c>
      <c r="U40" s="12">
        <f t="shared" si="1"/>
        <v>0</v>
      </c>
      <c r="V40" s="8"/>
    </row>
    <row r="41" spans="1:22" x14ac:dyDescent="0.25">
      <c r="A41" s="8"/>
      <c r="B41" s="9" t="e">
        <f>VLOOKUP(A41,'Data - (School #6)'!$U$2:$V$51,2,FALSE)</f>
        <v>#N/A</v>
      </c>
      <c r="C41" s="10"/>
      <c r="D41" s="11"/>
      <c r="E41" s="11"/>
      <c r="F41" s="11"/>
      <c r="G41" s="11"/>
      <c r="H41" s="11"/>
      <c r="I41" s="11"/>
      <c r="J41" s="12"/>
      <c r="K41" s="12"/>
      <c r="L41" s="12"/>
      <c r="M41" s="12"/>
      <c r="N41" s="12"/>
      <c r="O41" s="12"/>
      <c r="P41" s="12">
        <f t="shared" si="0"/>
        <v>0</v>
      </c>
      <c r="Q41" s="12">
        <f t="shared" si="0"/>
        <v>0</v>
      </c>
      <c r="R41" s="12">
        <f t="shared" si="0"/>
        <v>0</v>
      </c>
      <c r="S41" s="12">
        <f t="shared" si="0"/>
        <v>0</v>
      </c>
      <c r="T41" s="12">
        <f t="shared" si="0"/>
        <v>0</v>
      </c>
      <c r="U41" s="12">
        <f t="shared" si="1"/>
        <v>0</v>
      </c>
      <c r="V41" s="8"/>
    </row>
    <row r="42" spans="1:22" x14ac:dyDescent="0.25">
      <c r="A42" s="8"/>
      <c r="B42" s="9" t="e">
        <f>VLOOKUP(A42,'Data - (School #6)'!$U$2:$V$51,2,FALSE)</f>
        <v>#N/A</v>
      </c>
      <c r="C42" s="10"/>
      <c r="D42" s="11"/>
      <c r="E42" s="11"/>
      <c r="F42" s="11"/>
      <c r="G42" s="11"/>
      <c r="H42" s="11"/>
      <c r="I42" s="11"/>
      <c r="J42" s="12"/>
      <c r="K42" s="12"/>
      <c r="L42" s="12"/>
      <c r="M42" s="12"/>
      <c r="N42" s="12"/>
      <c r="O42" s="12"/>
      <c r="P42" s="12">
        <f t="shared" si="0"/>
        <v>0</v>
      </c>
      <c r="Q42" s="12">
        <f t="shared" si="0"/>
        <v>0</v>
      </c>
      <c r="R42" s="12">
        <f t="shared" si="0"/>
        <v>0</v>
      </c>
      <c r="S42" s="12">
        <f t="shared" si="0"/>
        <v>0</v>
      </c>
      <c r="T42" s="12">
        <f t="shared" si="0"/>
        <v>0</v>
      </c>
      <c r="U42" s="12">
        <f t="shared" si="1"/>
        <v>0</v>
      </c>
      <c r="V42" s="8"/>
    </row>
    <row r="43" spans="1:22" x14ac:dyDescent="0.25">
      <c r="A43" s="8"/>
      <c r="B43" s="9" t="e">
        <f>VLOOKUP(A43,'Data - (School #6)'!$U$2:$V$51,2,FALSE)</f>
        <v>#N/A</v>
      </c>
      <c r="C43" s="10"/>
      <c r="D43" s="11"/>
      <c r="E43" s="11"/>
      <c r="F43" s="11"/>
      <c r="G43" s="11"/>
      <c r="H43" s="11"/>
      <c r="I43" s="11"/>
      <c r="J43" s="12"/>
      <c r="K43" s="12"/>
      <c r="L43" s="12"/>
      <c r="M43" s="12"/>
      <c r="N43" s="12"/>
      <c r="O43" s="12"/>
      <c r="P43" s="12">
        <f t="shared" si="0"/>
        <v>0</v>
      </c>
      <c r="Q43" s="12">
        <f t="shared" si="0"/>
        <v>0</v>
      </c>
      <c r="R43" s="12">
        <f t="shared" si="0"/>
        <v>0</v>
      </c>
      <c r="S43" s="12">
        <f t="shared" si="0"/>
        <v>0</v>
      </c>
      <c r="T43" s="12">
        <f t="shared" si="0"/>
        <v>0</v>
      </c>
      <c r="U43" s="12">
        <f t="shared" si="1"/>
        <v>0</v>
      </c>
      <c r="V43" s="8"/>
    </row>
    <row r="44" spans="1:22" x14ac:dyDescent="0.25">
      <c r="A44" s="8"/>
      <c r="B44" s="9" t="e">
        <f>VLOOKUP(A44,'Data - (School #6)'!$U$2:$V$51,2,FALSE)</f>
        <v>#N/A</v>
      </c>
      <c r="C44" s="10"/>
      <c r="D44" s="11"/>
      <c r="E44" s="11"/>
      <c r="F44" s="11"/>
      <c r="G44" s="11"/>
      <c r="H44" s="11"/>
      <c r="I44" s="11"/>
      <c r="J44" s="12"/>
      <c r="K44" s="12"/>
      <c r="L44" s="12"/>
      <c r="M44" s="12"/>
      <c r="N44" s="12"/>
      <c r="O44" s="12"/>
      <c r="P44" s="12">
        <f t="shared" si="0"/>
        <v>0</v>
      </c>
      <c r="Q44" s="12">
        <f t="shared" si="0"/>
        <v>0</v>
      </c>
      <c r="R44" s="12">
        <f t="shared" si="0"/>
        <v>0</v>
      </c>
      <c r="S44" s="12">
        <f t="shared" si="0"/>
        <v>0</v>
      </c>
      <c r="T44" s="12">
        <f t="shared" si="0"/>
        <v>0</v>
      </c>
      <c r="U44" s="12">
        <f t="shared" si="1"/>
        <v>0</v>
      </c>
      <c r="V44" s="8"/>
    </row>
    <row r="45" spans="1:22" x14ac:dyDescent="0.25">
      <c r="A45" s="8"/>
      <c r="B45" s="9" t="e">
        <f>VLOOKUP(A45,'Data - (School #6)'!$U$2:$V$51,2,FALSE)</f>
        <v>#N/A</v>
      </c>
      <c r="C45" s="10"/>
      <c r="D45" s="11"/>
      <c r="E45" s="11"/>
      <c r="F45" s="11"/>
      <c r="G45" s="11"/>
      <c r="H45" s="11"/>
      <c r="I45" s="11"/>
      <c r="J45" s="12"/>
      <c r="K45" s="12"/>
      <c r="L45" s="12"/>
      <c r="M45" s="12"/>
      <c r="N45" s="12"/>
      <c r="O45" s="12"/>
      <c r="P45" s="12">
        <f t="shared" si="0"/>
        <v>0</v>
      </c>
      <c r="Q45" s="12">
        <f t="shared" si="0"/>
        <v>0</v>
      </c>
      <c r="R45" s="12">
        <f t="shared" si="0"/>
        <v>0</v>
      </c>
      <c r="S45" s="12">
        <f t="shared" si="0"/>
        <v>0</v>
      </c>
      <c r="T45" s="12">
        <f t="shared" si="0"/>
        <v>0</v>
      </c>
      <c r="U45" s="12">
        <f t="shared" si="1"/>
        <v>0</v>
      </c>
      <c r="V45" s="8"/>
    </row>
    <row r="46" spans="1:22" x14ac:dyDescent="0.25">
      <c r="A46" s="8"/>
      <c r="B46" s="9" t="e">
        <f>VLOOKUP(A46,'Data - (School #6)'!$U$2:$V$51,2,FALSE)</f>
        <v>#N/A</v>
      </c>
      <c r="C46" s="10"/>
      <c r="D46" s="11"/>
      <c r="E46" s="11"/>
      <c r="F46" s="11"/>
      <c r="G46" s="11"/>
      <c r="H46" s="11"/>
      <c r="I46" s="11"/>
      <c r="J46" s="12"/>
      <c r="K46" s="12"/>
      <c r="L46" s="12"/>
      <c r="M46" s="12"/>
      <c r="N46" s="12"/>
      <c r="O46" s="12"/>
      <c r="P46" s="12">
        <f t="shared" si="0"/>
        <v>0</v>
      </c>
      <c r="Q46" s="12">
        <f t="shared" si="0"/>
        <v>0</v>
      </c>
      <c r="R46" s="12">
        <f t="shared" si="0"/>
        <v>0</v>
      </c>
      <c r="S46" s="12">
        <f t="shared" si="0"/>
        <v>0</v>
      </c>
      <c r="T46" s="12">
        <f t="shared" si="0"/>
        <v>0</v>
      </c>
      <c r="U46" s="12">
        <f t="shared" si="1"/>
        <v>0</v>
      </c>
      <c r="V46" s="8"/>
    </row>
    <row r="47" spans="1:22" x14ac:dyDescent="0.25">
      <c r="A47" s="8"/>
      <c r="B47" s="9" t="e">
        <f>VLOOKUP(A47,'Data - (School #6)'!$U$2:$V$51,2,FALSE)</f>
        <v>#N/A</v>
      </c>
      <c r="C47" s="10"/>
      <c r="D47" s="11"/>
      <c r="E47" s="11"/>
      <c r="F47" s="11"/>
      <c r="G47" s="11"/>
      <c r="H47" s="11"/>
      <c r="I47" s="11"/>
      <c r="J47" s="12"/>
      <c r="K47" s="12"/>
      <c r="L47" s="12"/>
      <c r="M47" s="12"/>
      <c r="N47" s="12"/>
      <c r="O47" s="12"/>
      <c r="P47" s="12">
        <f t="shared" si="0"/>
        <v>0</v>
      </c>
      <c r="Q47" s="12">
        <f t="shared" si="0"/>
        <v>0</v>
      </c>
      <c r="R47" s="12">
        <f t="shared" si="0"/>
        <v>0</v>
      </c>
      <c r="S47" s="12">
        <f t="shared" si="0"/>
        <v>0</v>
      </c>
      <c r="T47" s="12">
        <f t="shared" si="0"/>
        <v>0</v>
      </c>
      <c r="U47" s="12">
        <f t="shared" si="1"/>
        <v>0</v>
      </c>
      <c r="V47" s="8"/>
    </row>
    <row r="48" spans="1:22" x14ac:dyDescent="0.25">
      <c r="A48" s="8"/>
      <c r="B48" s="9" t="e">
        <f>VLOOKUP(A48,'Data - (School #6)'!$U$2:$V$51,2,FALSE)</f>
        <v>#N/A</v>
      </c>
      <c r="C48" s="10"/>
      <c r="D48" s="11"/>
      <c r="E48" s="11"/>
      <c r="F48" s="11"/>
      <c r="G48" s="11"/>
      <c r="H48" s="11"/>
      <c r="I48" s="11"/>
      <c r="J48" s="12"/>
      <c r="K48" s="12"/>
      <c r="L48" s="12"/>
      <c r="M48" s="12"/>
      <c r="N48" s="12"/>
      <c r="O48" s="12"/>
      <c r="P48" s="12">
        <f t="shared" si="0"/>
        <v>0</v>
      </c>
      <c r="Q48" s="12">
        <f t="shared" si="0"/>
        <v>0</v>
      </c>
      <c r="R48" s="12">
        <f t="shared" si="0"/>
        <v>0</v>
      </c>
      <c r="S48" s="12">
        <f t="shared" si="0"/>
        <v>0</v>
      </c>
      <c r="T48" s="12">
        <f t="shared" si="0"/>
        <v>0</v>
      </c>
      <c r="U48" s="12">
        <f t="shared" si="1"/>
        <v>0</v>
      </c>
      <c r="V48" s="8"/>
    </row>
    <row r="49" spans="1:22" x14ac:dyDescent="0.25">
      <c r="A49" s="8"/>
      <c r="B49" s="9" t="e">
        <f>VLOOKUP(A49,'Data - (School #6)'!$U$2:$V$51,2,FALSE)</f>
        <v>#N/A</v>
      </c>
      <c r="C49" s="10"/>
      <c r="D49" s="11"/>
      <c r="E49" s="11"/>
      <c r="F49" s="11"/>
      <c r="G49" s="11"/>
      <c r="H49" s="11"/>
      <c r="I49" s="11"/>
      <c r="J49" s="12"/>
      <c r="K49" s="12"/>
      <c r="L49" s="12"/>
      <c r="M49" s="12"/>
      <c r="N49" s="12"/>
      <c r="O49" s="12"/>
      <c r="P49" s="12">
        <f t="shared" si="0"/>
        <v>0</v>
      </c>
      <c r="Q49" s="12">
        <f t="shared" si="0"/>
        <v>0</v>
      </c>
      <c r="R49" s="12">
        <f t="shared" si="0"/>
        <v>0</v>
      </c>
      <c r="S49" s="12">
        <f t="shared" si="0"/>
        <v>0</v>
      </c>
      <c r="T49" s="12">
        <f t="shared" si="0"/>
        <v>0</v>
      </c>
      <c r="U49" s="12">
        <f t="shared" si="1"/>
        <v>0</v>
      </c>
      <c r="V49" s="8"/>
    </row>
    <row r="50" spans="1:22" x14ac:dyDescent="0.25">
      <c r="A50" s="8"/>
      <c r="B50" s="9" t="e">
        <f>VLOOKUP(A50,'Data - (School #6)'!$U$2:$V$51,2,FALSE)</f>
        <v>#N/A</v>
      </c>
      <c r="C50" s="10"/>
      <c r="D50" s="11"/>
      <c r="E50" s="11"/>
      <c r="F50" s="11"/>
      <c r="G50" s="11"/>
      <c r="H50" s="11"/>
      <c r="I50" s="11"/>
      <c r="J50" s="12"/>
      <c r="K50" s="12"/>
      <c r="L50" s="12"/>
      <c r="M50" s="12"/>
      <c r="N50" s="12"/>
      <c r="O50" s="12"/>
      <c r="P50" s="12">
        <f t="shared" si="0"/>
        <v>0</v>
      </c>
      <c r="Q50" s="12">
        <f t="shared" si="0"/>
        <v>0</v>
      </c>
      <c r="R50" s="12">
        <f t="shared" si="0"/>
        <v>0</v>
      </c>
      <c r="S50" s="12">
        <f t="shared" si="0"/>
        <v>0</v>
      </c>
      <c r="T50" s="12">
        <f t="shared" si="0"/>
        <v>0</v>
      </c>
      <c r="U50" s="12">
        <f t="shared" si="1"/>
        <v>0</v>
      </c>
      <c r="V50" s="8"/>
    </row>
    <row r="51" spans="1:22" x14ac:dyDescent="0.25">
      <c r="A51" s="8"/>
      <c r="B51" s="9" t="e">
        <f>VLOOKUP(A51,'Data - (School #6)'!$U$2:$V$51,2,FALSE)</f>
        <v>#N/A</v>
      </c>
      <c r="C51" s="10"/>
      <c r="D51" s="11"/>
      <c r="E51" s="11"/>
      <c r="F51" s="11"/>
      <c r="G51" s="11"/>
      <c r="H51" s="11"/>
      <c r="I51" s="11"/>
      <c r="J51" s="12"/>
      <c r="K51" s="12"/>
      <c r="L51" s="12"/>
      <c r="M51" s="12"/>
      <c r="N51" s="12"/>
      <c r="O51" s="12"/>
      <c r="P51" s="12">
        <f t="shared" si="0"/>
        <v>0</v>
      </c>
      <c r="Q51" s="12">
        <f t="shared" si="0"/>
        <v>0</v>
      </c>
      <c r="R51" s="12">
        <f t="shared" si="0"/>
        <v>0</v>
      </c>
      <c r="S51" s="12">
        <f t="shared" si="0"/>
        <v>0</v>
      </c>
      <c r="T51" s="12">
        <f t="shared" si="0"/>
        <v>0</v>
      </c>
      <c r="U51" s="12">
        <f t="shared" si="1"/>
        <v>0</v>
      </c>
      <c r="V51" s="8"/>
    </row>
    <row r="52" spans="1:22" x14ac:dyDescent="0.25">
      <c r="A52" s="8"/>
      <c r="B52" s="9" t="e">
        <f>VLOOKUP(A52,'Data - (School #6)'!$U$2:$V$51,2,FALSE)</f>
        <v>#N/A</v>
      </c>
      <c r="C52" s="10"/>
      <c r="D52" s="11"/>
      <c r="E52" s="11"/>
      <c r="F52" s="11"/>
      <c r="G52" s="11"/>
      <c r="H52" s="11"/>
      <c r="I52" s="11"/>
      <c r="J52" s="12"/>
      <c r="K52" s="12"/>
      <c r="L52" s="12"/>
      <c r="M52" s="12"/>
      <c r="N52" s="12"/>
      <c r="O52" s="12"/>
      <c r="P52" s="12">
        <f t="shared" si="0"/>
        <v>0</v>
      </c>
      <c r="Q52" s="12">
        <f t="shared" si="0"/>
        <v>0</v>
      </c>
      <c r="R52" s="12">
        <f t="shared" si="0"/>
        <v>0</v>
      </c>
      <c r="S52" s="12">
        <f t="shared" si="0"/>
        <v>0</v>
      </c>
      <c r="T52" s="12">
        <f t="shared" si="0"/>
        <v>0</v>
      </c>
      <c r="U52" s="12">
        <f t="shared" si="1"/>
        <v>0</v>
      </c>
      <c r="V52" s="8"/>
    </row>
    <row r="53" spans="1:22" x14ac:dyDescent="0.25">
      <c r="A53" s="8"/>
      <c r="B53" s="9" t="e">
        <f>VLOOKUP(A53,'Data - (School #6)'!$U$2:$V$51,2,FALSE)</f>
        <v>#N/A</v>
      </c>
      <c r="C53" s="10"/>
      <c r="D53" s="11"/>
      <c r="E53" s="11"/>
      <c r="F53" s="11"/>
      <c r="G53" s="11"/>
      <c r="H53" s="11"/>
      <c r="I53" s="11"/>
      <c r="J53" s="12"/>
      <c r="K53" s="12"/>
      <c r="L53" s="12"/>
      <c r="M53" s="12"/>
      <c r="N53" s="12"/>
      <c r="O53" s="12"/>
      <c r="P53" s="12">
        <f t="shared" si="0"/>
        <v>0</v>
      </c>
      <c r="Q53" s="12">
        <f t="shared" si="0"/>
        <v>0</v>
      </c>
      <c r="R53" s="12">
        <f t="shared" si="0"/>
        <v>0</v>
      </c>
      <c r="S53" s="12">
        <f t="shared" si="0"/>
        <v>0</v>
      </c>
      <c r="T53" s="12">
        <f t="shared" si="0"/>
        <v>0</v>
      </c>
      <c r="U53" s="12">
        <f t="shared" si="1"/>
        <v>0</v>
      </c>
      <c r="V53" s="8"/>
    </row>
    <row r="54" spans="1:22" ht="15.5" x14ac:dyDescent="0.25">
      <c r="A54" s="118" t="s">
        <v>84</v>
      </c>
      <c r="B54" s="119"/>
      <c r="C54" s="119"/>
      <c r="D54" s="119"/>
      <c r="E54" s="119"/>
      <c r="F54" s="119"/>
      <c r="G54" s="119"/>
      <c r="H54" s="119"/>
      <c r="I54" s="120"/>
      <c r="J54" s="61">
        <f>SUM(J4:J53)</f>
        <v>0</v>
      </c>
      <c r="K54" s="61">
        <f t="shared" ref="K54:T54" si="8">SUM(K4:K53)</f>
        <v>0</v>
      </c>
      <c r="L54" s="61">
        <f t="shared" si="8"/>
        <v>0</v>
      </c>
      <c r="M54" s="61">
        <f t="shared" si="8"/>
        <v>0</v>
      </c>
      <c r="N54" s="61">
        <f t="shared" si="8"/>
        <v>0</v>
      </c>
      <c r="O54" s="61">
        <f t="shared" si="8"/>
        <v>0</v>
      </c>
      <c r="P54" s="61">
        <f t="shared" si="8"/>
        <v>0</v>
      </c>
      <c r="Q54" s="61">
        <f t="shared" si="8"/>
        <v>0</v>
      </c>
      <c r="R54" s="61">
        <f t="shared" si="8"/>
        <v>0</v>
      </c>
      <c r="S54" s="61">
        <f t="shared" si="8"/>
        <v>0</v>
      </c>
      <c r="T54" s="61">
        <f t="shared" si="8"/>
        <v>0</v>
      </c>
      <c r="U54" s="61"/>
      <c r="V54" s="62"/>
    </row>
    <row r="55" spans="1:22" ht="18" x14ac:dyDescent="0.25">
      <c r="A55" s="116" t="s">
        <v>16</v>
      </c>
      <c r="B55" s="116"/>
      <c r="C55" s="116"/>
      <c r="D55" s="116"/>
      <c r="E55" s="116"/>
      <c r="F55" s="116"/>
      <c r="G55" s="116"/>
      <c r="H55" s="116"/>
      <c r="I55" s="116"/>
      <c r="J55" s="116"/>
      <c r="K55" s="116"/>
      <c r="L55" s="116"/>
      <c r="M55" s="116"/>
      <c r="N55" s="116"/>
      <c r="O55" s="116"/>
      <c r="P55" s="14"/>
      <c r="Q55" s="14"/>
      <c r="R55" s="14"/>
      <c r="S55" s="14"/>
      <c r="T55" s="14"/>
      <c r="U55" s="15">
        <f>SUM(U4:U53)</f>
        <v>0</v>
      </c>
      <c r="V55" s="16"/>
    </row>
    <row r="56" spans="1:22" ht="18" x14ac:dyDescent="0.25">
      <c r="A56" s="116" t="s">
        <v>17</v>
      </c>
      <c r="B56" s="116"/>
      <c r="C56" s="116"/>
      <c r="D56" s="116"/>
      <c r="E56" s="116"/>
      <c r="F56" s="116"/>
      <c r="G56" s="116"/>
      <c r="H56" s="116"/>
      <c r="I56" s="116"/>
      <c r="J56" s="116"/>
      <c r="K56" s="116"/>
      <c r="L56" s="116"/>
      <c r="M56" s="116"/>
      <c r="N56" s="116"/>
      <c r="O56" s="116"/>
      <c r="P56" s="14"/>
      <c r="Q56" s="14"/>
      <c r="R56" s="14"/>
      <c r="S56" s="14"/>
      <c r="T56" s="14"/>
      <c r="U56" s="15">
        <f>SUM(J4:O53)</f>
        <v>0</v>
      </c>
      <c r="V56" s="16"/>
    </row>
    <row r="57" spans="1:22" ht="18" x14ac:dyDescent="0.25">
      <c r="A57" s="116" t="s">
        <v>18</v>
      </c>
      <c r="B57" s="116"/>
      <c r="C57" s="116"/>
      <c r="D57" s="116"/>
      <c r="E57" s="116"/>
      <c r="F57" s="116"/>
      <c r="G57" s="116"/>
      <c r="H57" s="116"/>
      <c r="I57" s="116"/>
      <c r="J57" s="116"/>
      <c r="K57" s="116"/>
      <c r="L57" s="116"/>
      <c r="M57" s="116"/>
      <c r="N57" s="116"/>
      <c r="O57" s="116"/>
      <c r="P57" s="14"/>
      <c r="Q57" s="14"/>
      <c r="R57" s="14"/>
      <c r="S57" s="14"/>
      <c r="T57" s="14"/>
      <c r="U57" s="15">
        <f>SUM(U55:U56)</f>
        <v>0</v>
      </c>
      <c r="V57" s="16"/>
    </row>
  </sheetData>
  <mergeCells count="12">
    <mergeCell ref="A54:I54"/>
    <mergeCell ref="A55:O55"/>
    <mergeCell ref="A56:O56"/>
    <mergeCell ref="A57:O57"/>
    <mergeCell ref="A1:V1"/>
    <mergeCell ref="A2:A3"/>
    <mergeCell ref="B2:B3"/>
    <mergeCell ref="C2:C3"/>
    <mergeCell ref="D2:I2"/>
    <mergeCell ref="J2:O2"/>
    <mergeCell ref="P2:T2"/>
    <mergeCell ref="V2:V3"/>
  </mergeCells>
  <pageMargins left="0.7" right="0.7" top="0.75" bottom="0.75" header="0.3" footer="0.3"/>
  <pageSetup scale="62" orientation="landscape" r:id="rId1"/>
  <colBreaks count="1" manualBreakCount="1">
    <brk id="21" max="37"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(School #6)'!$U$2:$U$51</xm:f>
          </x14:formula1>
          <xm:sqref>A4:A53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381D9"/>
  </sheetPr>
  <dimension ref="A1:AB124"/>
  <sheetViews>
    <sheetView zoomScale="70" zoomScaleNormal="70" workbookViewId="0">
      <selection activeCell="Q6" sqref="Q6"/>
    </sheetView>
  </sheetViews>
  <sheetFormatPr defaultRowHeight="12.5" x14ac:dyDescent="0.25"/>
  <cols>
    <col min="1" max="2" width="15.7265625" customWidth="1"/>
    <col min="3" max="3" width="17" style="6" bestFit="1" customWidth="1"/>
    <col min="4" max="4" width="11.54296875" style="7" bestFit="1" customWidth="1"/>
    <col min="5" max="5" width="23.453125" style="6" bestFit="1" customWidth="1"/>
    <col min="6" max="6" width="12.453125" style="6" bestFit="1" customWidth="1"/>
    <col min="7" max="7" width="3.7265625" bestFit="1" customWidth="1"/>
    <col min="8" max="8" width="8.26953125" bestFit="1" customWidth="1"/>
    <col min="9" max="9" width="8.26953125" customWidth="1"/>
    <col min="10" max="10" width="6.453125" bestFit="1" customWidth="1"/>
    <col min="11" max="11" width="4.453125" bestFit="1" customWidth="1"/>
    <col min="12" max="12" width="18" bestFit="1" customWidth="1"/>
    <col min="13" max="13" width="35.26953125" customWidth="1"/>
    <col min="14" max="14" width="23.7265625" customWidth="1"/>
    <col min="15" max="15" width="17" bestFit="1" customWidth="1"/>
    <col min="16" max="16" width="19" customWidth="1"/>
    <col min="21" max="21" width="18.7265625" hidden="1" customWidth="1"/>
    <col min="22" max="22" width="0" hidden="1" customWidth="1"/>
    <col min="25" max="25" width="11" customWidth="1"/>
    <col min="26" max="26" width="9.81640625" customWidth="1"/>
    <col min="27" max="27" width="35" customWidth="1"/>
    <col min="28" max="28" width="23.453125" customWidth="1"/>
  </cols>
  <sheetData>
    <row r="1" spans="1:28" ht="29" x14ac:dyDescent="0.25">
      <c r="A1" s="1" t="s">
        <v>94</v>
      </c>
      <c r="B1" s="1" t="s">
        <v>95</v>
      </c>
      <c r="C1" s="1" t="s">
        <v>93</v>
      </c>
      <c r="D1" s="1" t="s">
        <v>10</v>
      </c>
      <c r="E1" s="1" t="s">
        <v>11</v>
      </c>
      <c r="F1" s="1" t="s">
        <v>12</v>
      </c>
      <c r="G1" s="1" t="s">
        <v>85</v>
      </c>
      <c r="H1" s="1" t="s">
        <v>86</v>
      </c>
      <c r="I1" s="69" t="s">
        <v>101</v>
      </c>
      <c r="J1" s="1" t="s">
        <v>87</v>
      </c>
      <c r="K1" s="1" t="s">
        <v>88</v>
      </c>
      <c r="L1" s="1" t="s">
        <v>89</v>
      </c>
      <c r="M1" s="1" t="s">
        <v>90</v>
      </c>
      <c r="N1" s="1" t="s">
        <v>91</v>
      </c>
      <c r="O1" s="1" t="s">
        <v>92</v>
      </c>
      <c r="P1" s="69" t="s">
        <v>119</v>
      </c>
      <c r="Y1" s="73"/>
      <c r="Z1" s="73"/>
      <c r="AA1" s="73" t="s">
        <v>90</v>
      </c>
      <c r="AB1" s="73" t="s">
        <v>91</v>
      </c>
    </row>
    <row r="2" spans="1:28" ht="15.5" x14ac:dyDescent="0.25">
      <c r="A2" s="2"/>
      <c r="B2" s="2"/>
      <c r="C2" s="2"/>
      <c r="D2" s="3"/>
      <c r="E2" s="2"/>
      <c r="F2" s="2"/>
      <c r="G2" s="63"/>
      <c r="H2" s="63"/>
      <c r="I2" s="63"/>
      <c r="J2" s="63"/>
      <c r="K2" s="63"/>
      <c r="L2" s="64"/>
      <c r="M2" s="65"/>
      <c r="N2" s="65"/>
      <c r="O2" s="64"/>
      <c r="P2" s="64"/>
      <c r="U2" t="str">
        <f>$C2 &amp; ", " &amp; $A2</f>
        <v xml:space="preserve">, </v>
      </c>
      <c r="V2" s="70">
        <f t="shared" ref="V2:V51" si="0">$D2</f>
        <v>0</v>
      </c>
      <c r="Y2" s="72"/>
      <c r="AA2" s="73" t="s">
        <v>110</v>
      </c>
      <c r="AB2" s="73" t="s">
        <v>115</v>
      </c>
    </row>
    <row r="3" spans="1:28" ht="15.5" x14ac:dyDescent="0.25">
      <c r="A3" s="2"/>
      <c r="B3" s="2"/>
      <c r="C3" s="2"/>
      <c r="D3" s="63"/>
      <c r="E3" s="2"/>
      <c r="F3" s="2"/>
      <c r="G3" s="66"/>
      <c r="H3" s="66"/>
      <c r="I3" s="66"/>
      <c r="J3" s="66"/>
      <c r="K3" s="66"/>
      <c r="L3" s="67"/>
      <c r="M3" s="65"/>
      <c r="N3" s="65"/>
      <c r="O3" s="64"/>
      <c r="P3" s="64"/>
      <c r="U3" t="str">
        <f t="shared" ref="U3:U51" si="1">$C3 &amp; ", " &amp; $A3</f>
        <v xml:space="preserve">, </v>
      </c>
      <c r="V3" s="70">
        <f t="shared" si="0"/>
        <v>0</v>
      </c>
      <c r="Y3" s="72"/>
      <c r="AA3" s="73" t="s">
        <v>111</v>
      </c>
      <c r="AB3" s="73" t="s">
        <v>116</v>
      </c>
    </row>
    <row r="4" spans="1:28" ht="15.5" x14ac:dyDescent="0.25">
      <c r="A4" s="2"/>
      <c r="B4" s="2"/>
      <c r="C4" s="2"/>
      <c r="D4" s="3"/>
      <c r="E4" s="2"/>
      <c r="F4" s="2"/>
      <c r="G4" s="63"/>
      <c r="H4" s="63"/>
      <c r="I4" s="63"/>
      <c r="J4" s="63"/>
      <c r="K4" s="63"/>
      <c r="L4" s="64"/>
      <c r="M4" s="65"/>
      <c r="N4" s="65"/>
      <c r="O4" s="64"/>
      <c r="P4" s="64"/>
      <c r="U4" t="str">
        <f t="shared" si="1"/>
        <v xml:space="preserve">, </v>
      </c>
      <c r="V4" s="70">
        <f t="shared" si="0"/>
        <v>0</v>
      </c>
      <c r="Y4" s="72"/>
      <c r="AA4" s="73" t="s">
        <v>112</v>
      </c>
    </row>
    <row r="5" spans="1:28" ht="15.5" x14ac:dyDescent="0.25">
      <c r="A5" s="2"/>
      <c r="B5" s="2"/>
      <c r="C5" s="2"/>
      <c r="D5" s="3"/>
      <c r="E5" s="2"/>
      <c r="F5" s="2"/>
      <c r="G5" s="63"/>
      <c r="H5" s="63"/>
      <c r="I5" s="63"/>
      <c r="J5" s="63"/>
      <c r="K5" s="63"/>
      <c r="L5" s="64"/>
      <c r="M5" s="65"/>
      <c r="N5" s="65"/>
      <c r="O5" s="64"/>
      <c r="P5" s="64"/>
      <c r="U5" t="str">
        <f t="shared" si="1"/>
        <v xml:space="preserve">, </v>
      </c>
      <c r="V5" s="70">
        <f t="shared" si="0"/>
        <v>0</v>
      </c>
      <c r="Y5" s="72"/>
      <c r="AA5" s="73" t="s">
        <v>113</v>
      </c>
    </row>
    <row r="6" spans="1:28" ht="15.5" x14ac:dyDescent="0.25">
      <c r="A6" s="2"/>
      <c r="B6" s="2"/>
      <c r="C6" s="2"/>
      <c r="D6" s="3"/>
      <c r="E6" s="2"/>
      <c r="F6" s="2"/>
      <c r="G6" s="63"/>
      <c r="H6" s="63"/>
      <c r="I6" s="63"/>
      <c r="J6" s="63"/>
      <c r="K6" s="63"/>
      <c r="L6" s="64"/>
      <c r="M6" s="65"/>
      <c r="N6" s="65"/>
      <c r="O6" s="64"/>
      <c r="P6" s="64"/>
      <c r="U6" t="str">
        <f t="shared" si="1"/>
        <v xml:space="preserve">, </v>
      </c>
      <c r="V6" s="70">
        <f t="shared" si="0"/>
        <v>0</v>
      </c>
      <c r="Y6" s="72"/>
      <c r="AA6" s="73" t="s">
        <v>114</v>
      </c>
    </row>
    <row r="7" spans="1:28" ht="14.5" x14ac:dyDescent="0.25">
      <c r="A7" s="2"/>
      <c r="B7" s="2"/>
      <c r="C7" s="2"/>
      <c r="D7" s="3"/>
      <c r="E7" s="2"/>
      <c r="F7" s="2"/>
      <c r="G7" s="63"/>
      <c r="H7" s="63"/>
      <c r="I7" s="63"/>
      <c r="J7" s="63"/>
      <c r="K7" s="63"/>
      <c r="L7" s="64"/>
      <c r="M7" s="65"/>
      <c r="N7" s="65"/>
      <c r="O7" s="64"/>
      <c r="P7" s="64"/>
      <c r="U7" t="str">
        <f t="shared" si="1"/>
        <v xml:space="preserve">, </v>
      </c>
      <c r="V7" s="70">
        <f t="shared" si="0"/>
        <v>0</v>
      </c>
    </row>
    <row r="8" spans="1:28" ht="14.5" x14ac:dyDescent="0.25">
      <c r="A8" s="2"/>
      <c r="B8" s="2"/>
      <c r="C8" s="2"/>
      <c r="D8" s="3"/>
      <c r="E8" s="2"/>
      <c r="F8" s="2"/>
      <c r="G8" s="63"/>
      <c r="H8" s="63"/>
      <c r="I8" s="63"/>
      <c r="J8" s="63"/>
      <c r="K8" s="63"/>
      <c r="L8" s="64"/>
      <c r="M8" s="65"/>
      <c r="N8" s="65"/>
      <c r="O8" s="64"/>
      <c r="P8" s="64"/>
      <c r="U8" t="str">
        <f t="shared" si="1"/>
        <v xml:space="preserve">, </v>
      </c>
      <c r="V8" s="70">
        <f t="shared" si="0"/>
        <v>0</v>
      </c>
    </row>
    <row r="9" spans="1:28" ht="14.5" x14ac:dyDescent="0.25">
      <c r="A9" s="2"/>
      <c r="B9" s="2"/>
      <c r="C9" s="2"/>
      <c r="D9" s="3"/>
      <c r="E9" s="2"/>
      <c r="F9" s="2"/>
      <c r="G9" s="63"/>
      <c r="H9" s="63"/>
      <c r="I9" s="63"/>
      <c r="J9" s="63"/>
      <c r="K9" s="63"/>
      <c r="L9" s="64"/>
      <c r="M9" s="65"/>
      <c r="N9" s="65"/>
      <c r="O9" s="64"/>
      <c r="P9" s="64"/>
      <c r="U9" t="str">
        <f t="shared" si="1"/>
        <v xml:space="preserve">, </v>
      </c>
      <c r="V9" s="70">
        <f t="shared" si="0"/>
        <v>0</v>
      </c>
    </row>
    <row r="10" spans="1:28" ht="14.5" x14ac:dyDescent="0.25">
      <c r="A10" s="2"/>
      <c r="B10" s="2"/>
      <c r="C10" s="2"/>
      <c r="D10" s="3"/>
      <c r="E10" s="2"/>
      <c r="F10" s="2"/>
      <c r="G10" s="63"/>
      <c r="H10" s="63"/>
      <c r="I10" s="63"/>
      <c r="J10" s="63"/>
      <c r="K10" s="63"/>
      <c r="L10" s="64"/>
      <c r="M10" s="65"/>
      <c r="N10" s="65"/>
      <c r="O10" s="64"/>
      <c r="P10" s="64"/>
      <c r="U10" t="str">
        <f t="shared" si="1"/>
        <v xml:space="preserve">, </v>
      </c>
      <c r="V10" s="70">
        <f t="shared" si="0"/>
        <v>0</v>
      </c>
    </row>
    <row r="11" spans="1:28" ht="14.5" x14ac:dyDescent="0.25">
      <c r="A11" s="2"/>
      <c r="B11" s="2"/>
      <c r="C11" s="2"/>
      <c r="D11" s="3"/>
      <c r="E11" s="2"/>
      <c r="F11" s="2"/>
      <c r="G11" s="63"/>
      <c r="H11" s="63"/>
      <c r="I11" s="63"/>
      <c r="J11" s="63"/>
      <c r="K11" s="63"/>
      <c r="L11" s="64"/>
      <c r="M11" s="65"/>
      <c r="N11" s="65"/>
      <c r="O11" s="64"/>
      <c r="P11" s="64"/>
      <c r="U11" t="str">
        <f t="shared" si="1"/>
        <v xml:space="preserve">, </v>
      </c>
      <c r="V11" s="70">
        <f t="shared" si="0"/>
        <v>0</v>
      </c>
    </row>
    <row r="12" spans="1:28" ht="14.5" x14ac:dyDescent="0.25">
      <c r="A12" s="2"/>
      <c r="B12" s="2"/>
      <c r="C12" s="2"/>
      <c r="D12" s="3"/>
      <c r="E12" s="2"/>
      <c r="F12" s="2"/>
      <c r="G12" s="63"/>
      <c r="H12" s="63"/>
      <c r="I12" s="63"/>
      <c r="J12" s="63"/>
      <c r="K12" s="63"/>
      <c r="L12" s="64"/>
      <c r="M12" s="65"/>
      <c r="N12" s="65"/>
      <c r="O12" s="64"/>
      <c r="P12" s="64"/>
      <c r="U12" t="str">
        <f t="shared" si="1"/>
        <v xml:space="preserve">, </v>
      </c>
      <c r="V12" s="70">
        <f t="shared" si="0"/>
        <v>0</v>
      </c>
    </row>
    <row r="13" spans="1:28" ht="14.5" x14ac:dyDescent="0.25">
      <c r="A13" s="2"/>
      <c r="B13" s="2"/>
      <c r="C13" s="2"/>
      <c r="D13" s="63"/>
      <c r="E13" s="2"/>
      <c r="F13" s="2"/>
      <c r="G13" s="66"/>
      <c r="H13" s="66"/>
      <c r="I13" s="66"/>
      <c r="J13" s="66"/>
      <c r="K13" s="66"/>
      <c r="L13" s="67"/>
      <c r="M13" s="65"/>
      <c r="N13" s="65"/>
      <c r="O13" s="64"/>
      <c r="P13" s="64"/>
      <c r="U13" t="str">
        <f t="shared" si="1"/>
        <v xml:space="preserve">, </v>
      </c>
      <c r="V13" s="70">
        <f t="shared" si="0"/>
        <v>0</v>
      </c>
    </row>
    <row r="14" spans="1:28" ht="14.5" x14ac:dyDescent="0.25">
      <c r="A14" s="2"/>
      <c r="B14" s="2"/>
      <c r="C14" s="2"/>
      <c r="D14" s="3"/>
      <c r="E14" s="2"/>
      <c r="F14" s="2"/>
      <c r="G14" s="63"/>
      <c r="H14" s="63"/>
      <c r="I14" s="63"/>
      <c r="J14" s="63"/>
      <c r="K14" s="63"/>
      <c r="L14" s="64"/>
      <c r="M14" s="65"/>
      <c r="N14" s="65"/>
      <c r="O14" s="64"/>
      <c r="P14" s="64"/>
      <c r="U14" t="str">
        <f t="shared" si="1"/>
        <v xml:space="preserve">, </v>
      </c>
      <c r="V14" s="70">
        <f t="shared" si="0"/>
        <v>0</v>
      </c>
    </row>
    <row r="15" spans="1:28" ht="14.5" x14ac:dyDescent="0.25">
      <c r="A15" s="2"/>
      <c r="B15" s="2"/>
      <c r="C15" s="2"/>
      <c r="D15" s="63"/>
      <c r="E15" s="2"/>
      <c r="F15" s="2"/>
      <c r="G15" s="63"/>
      <c r="H15" s="63"/>
      <c r="I15" s="63"/>
      <c r="J15" s="63"/>
      <c r="K15" s="63"/>
      <c r="L15" s="64"/>
      <c r="M15" s="65"/>
      <c r="N15" s="65"/>
      <c r="O15" s="64"/>
      <c r="P15" s="64"/>
      <c r="U15" t="str">
        <f t="shared" si="1"/>
        <v xml:space="preserve">, </v>
      </c>
      <c r="V15" s="70">
        <f t="shared" si="0"/>
        <v>0</v>
      </c>
    </row>
    <row r="16" spans="1:28" ht="14.5" x14ac:dyDescent="0.25">
      <c r="A16" s="2"/>
      <c r="B16" s="2"/>
      <c r="C16" s="2"/>
      <c r="D16" s="3"/>
      <c r="E16" s="2"/>
      <c r="F16" s="2"/>
      <c r="G16" s="63"/>
      <c r="H16" s="63"/>
      <c r="I16" s="63"/>
      <c r="J16" s="63"/>
      <c r="K16" s="63"/>
      <c r="L16" s="64"/>
      <c r="M16" s="65"/>
      <c r="N16" s="65"/>
      <c r="O16" s="64"/>
      <c r="P16" s="64"/>
      <c r="U16" t="str">
        <f t="shared" si="1"/>
        <v xml:space="preserve">, </v>
      </c>
      <c r="V16" s="70">
        <f t="shared" si="0"/>
        <v>0</v>
      </c>
    </row>
    <row r="17" spans="1:22" ht="14.5" x14ac:dyDescent="0.25">
      <c r="A17" s="2"/>
      <c r="B17" s="2"/>
      <c r="C17" s="2"/>
      <c r="D17" s="3"/>
      <c r="E17" s="2"/>
      <c r="F17" s="2"/>
      <c r="G17" s="63"/>
      <c r="H17" s="63"/>
      <c r="I17" s="63"/>
      <c r="J17" s="63"/>
      <c r="K17" s="63"/>
      <c r="L17" s="64"/>
      <c r="M17" s="65"/>
      <c r="N17" s="65"/>
      <c r="O17" s="64"/>
      <c r="P17" s="64"/>
      <c r="U17" t="str">
        <f t="shared" si="1"/>
        <v xml:space="preserve">, </v>
      </c>
      <c r="V17" s="70">
        <f t="shared" si="0"/>
        <v>0</v>
      </c>
    </row>
    <row r="18" spans="1:22" ht="14.5" x14ac:dyDescent="0.25">
      <c r="A18" s="2"/>
      <c r="B18" s="2"/>
      <c r="C18" s="2"/>
      <c r="D18" s="3"/>
      <c r="E18" s="2"/>
      <c r="F18" s="2"/>
      <c r="G18" s="63"/>
      <c r="H18" s="63"/>
      <c r="I18" s="63"/>
      <c r="J18" s="63"/>
      <c r="K18" s="63"/>
      <c r="L18" s="64"/>
      <c r="M18" s="65"/>
      <c r="N18" s="65"/>
      <c r="O18" s="64"/>
      <c r="P18" s="64"/>
      <c r="U18" t="str">
        <f t="shared" si="1"/>
        <v xml:space="preserve">, </v>
      </c>
      <c r="V18" s="70">
        <f t="shared" si="0"/>
        <v>0</v>
      </c>
    </row>
    <row r="19" spans="1:22" ht="14.5" x14ac:dyDescent="0.25">
      <c r="A19" s="2"/>
      <c r="B19" s="2"/>
      <c r="C19" s="2"/>
      <c r="D19" s="3"/>
      <c r="E19" s="2"/>
      <c r="F19" s="2"/>
      <c r="G19" s="63"/>
      <c r="H19" s="63"/>
      <c r="I19" s="63"/>
      <c r="J19" s="63"/>
      <c r="K19" s="63"/>
      <c r="L19" s="64"/>
      <c r="M19" s="65"/>
      <c r="N19" s="65"/>
      <c r="O19" s="64"/>
      <c r="P19" s="64"/>
      <c r="U19" t="str">
        <f t="shared" si="1"/>
        <v xml:space="preserve">, </v>
      </c>
      <c r="V19" s="70">
        <f t="shared" si="0"/>
        <v>0</v>
      </c>
    </row>
    <row r="20" spans="1:22" ht="14.5" x14ac:dyDescent="0.25">
      <c r="A20" s="2"/>
      <c r="B20" s="2"/>
      <c r="C20" s="2"/>
      <c r="D20" s="3"/>
      <c r="E20" s="2"/>
      <c r="F20" s="2"/>
      <c r="G20" s="63"/>
      <c r="H20" s="63"/>
      <c r="I20" s="63"/>
      <c r="J20" s="63"/>
      <c r="K20" s="63"/>
      <c r="L20" s="64"/>
      <c r="M20" s="65"/>
      <c r="N20" s="65"/>
      <c r="O20" s="64"/>
      <c r="P20" s="64"/>
      <c r="U20" t="str">
        <f t="shared" si="1"/>
        <v xml:space="preserve">, </v>
      </c>
      <c r="V20" s="70">
        <f t="shared" si="0"/>
        <v>0</v>
      </c>
    </row>
    <row r="21" spans="1:22" ht="14.5" x14ac:dyDescent="0.25">
      <c r="A21" s="2"/>
      <c r="B21" s="2"/>
      <c r="C21" s="2"/>
      <c r="D21" s="3"/>
      <c r="E21" s="2"/>
      <c r="F21" s="2"/>
      <c r="G21" s="63"/>
      <c r="H21" s="63"/>
      <c r="I21" s="63"/>
      <c r="J21" s="63"/>
      <c r="K21" s="63"/>
      <c r="L21" s="64"/>
      <c r="M21" s="65"/>
      <c r="N21" s="65"/>
      <c r="O21" s="64"/>
      <c r="P21" s="64"/>
      <c r="U21" t="str">
        <f t="shared" si="1"/>
        <v xml:space="preserve">, </v>
      </c>
      <c r="V21" s="70">
        <f t="shared" si="0"/>
        <v>0</v>
      </c>
    </row>
    <row r="22" spans="1:22" ht="14.5" x14ac:dyDescent="0.25">
      <c r="A22" s="2"/>
      <c r="B22" s="2"/>
      <c r="C22" s="2"/>
      <c r="D22" s="3"/>
      <c r="E22" s="2"/>
      <c r="F22" s="2"/>
      <c r="G22" s="63"/>
      <c r="H22" s="63"/>
      <c r="I22" s="63"/>
      <c r="J22" s="63"/>
      <c r="K22" s="63"/>
      <c r="L22" s="64"/>
      <c r="M22" s="65"/>
      <c r="N22" s="65"/>
      <c r="O22" s="64"/>
      <c r="P22" s="64"/>
      <c r="U22" t="str">
        <f t="shared" si="1"/>
        <v xml:space="preserve">, </v>
      </c>
      <c r="V22" s="70">
        <f t="shared" si="0"/>
        <v>0</v>
      </c>
    </row>
    <row r="23" spans="1:22" ht="14.5" x14ac:dyDescent="0.25">
      <c r="A23" s="2"/>
      <c r="B23" s="2"/>
      <c r="C23" s="2"/>
      <c r="D23" s="3"/>
      <c r="E23" s="2"/>
      <c r="F23" s="2"/>
      <c r="G23" s="63"/>
      <c r="H23" s="63"/>
      <c r="I23" s="63"/>
      <c r="J23" s="63"/>
      <c r="K23" s="63"/>
      <c r="L23" s="64"/>
      <c r="M23" s="65"/>
      <c r="N23" s="65"/>
      <c r="O23" s="64"/>
      <c r="P23" s="64"/>
      <c r="U23" t="str">
        <f t="shared" si="1"/>
        <v xml:space="preserve">, </v>
      </c>
      <c r="V23" s="70">
        <f t="shared" si="0"/>
        <v>0</v>
      </c>
    </row>
    <row r="24" spans="1:22" ht="14.5" x14ac:dyDescent="0.25">
      <c r="A24" s="2"/>
      <c r="B24" s="2"/>
      <c r="C24" s="2"/>
      <c r="D24" s="3"/>
      <c r="E24" s="2"/>
      <c r="F24" s="2"/>
      <c r="G24" s="63"/>
      <c r="H24" s="63"/>
      <c r="I24" s="63"/>
      <c r="J24" s="63"/>
      <c r="K24" s="63"/>
      <c r="L24" s="64"/>
      <c r="M24" s="65"/>
      <c r="N24" s="65"/>
      <c r="O24" s="64"/>
      <c r="P24" s="64"/>
      <c r="U24" t="str">
        <f t="shared" si="1"/>
        <v xml:space="preserve">, </v>
      </c>
      <c r="V24" s="70">
        <f t="shared" si="0"/>
        <v>0</v>
      </c>
    </row>
    <row r="25" spans="1:22" ht="14.5" x14ac:dyDescent="0.25">
      <c r="A25" s="2"/>
      <c r="B25" s="2"/>
      <c r="C25" s="2"/>
      <c r="D25" s="3"/>
      <c r="E25" s="2"/>
      <c r="F25" s="2"/>
      <c r="G25" s="63"/>
      <c r="H25" s="63"/>
      <c r="I25" s="63"/>
      <c r="J25" s="63"/>
      <c r="K25" s="63"/>
      <c r="L25" s="64"/>
      <c r="M25" s="65"/>
      <c r="N25" s="65"/>
      <c r="O25" s="64"/>
      <c r="P25" s="64"/>
      <c r="U25" t="str">
        <f t="shared" si="1"/>
        <v xml:space="preserve">, </v>
      </c>
      <c r="V25" s="70">
        <f t="shared" si="0"/>
        <v>0</v>
      </c>
    </row>
    <row r="26" spans="1:22" ht="14.5" x14ac:dyDescent="0.25">
      <c r="A26" s="2"/>
      <c r="B26" s="2"/>
      <c r="C26" s="2"/>
      <c r="D26" s="3"/>
      <c r="E26" s="2"/>
      <c r="F26" s="2"/>
      <c r="G26" s="63"/>
      <c r="H26" s="63"/>
      <c r="I26" s="63"/>
      <c r="J26" s="63"/>
      <c r="K26" s="63"/>
      <c r="L26" s="64"/>
      <c r="M26" s="65"/>
      <c r="N26" s="65"/>
      <c r="O26" s="64"/>
      <c r="P26" s="64"/>
      <c r="U26" t="str">
        <f t="shared" si="1"/>
        <v xml:space="preserve">, </v>
      </c>
      <c r="V26" s="70">
        <f t="shared" si="0"/>
        <v>0</v>
      </c>
    </row>
    <row r="27" spans="1:22" ht="14.5" x14ac:dyDescent="0.25">
      <c r="A27" s="2"/>
      <c r="B27" s="2"/>
      <c r="C27" s="2"/>
      <c r="D27" s="3"/>
      <c r="E27" s="2"/>
      <c r="F27" s="2"/>
      <c r="G27" s="63"/>
      <c r="H27" s="63"/>
      <c r="I27" s="63"/>
      <c r="J27" s="63"/>
      <c r="K27" s="63"/>
      <c r="L27" s="64"/>
      <c r="M27" s="65"/>
      <c r="N27" s="65"/>
      <c r="O27" s="64"/>
      <c r="P27" s="64"/>
      <c r="U27" t="str">
        <f t="shared" si="1"/>
        <v xml:space="preserve">, </v>
      </c>
      <c r="V27" s="70">
        <f t="shared" si="0"/>
        <v>0</v>
      </c>
    </row>
    <row r="28" spans="1:22" ht="14.5" x14ac:dyDescent="0.25">
      <c r="A28" s="2"/>
      <c r="B28" s="2"/>
      <c r="C28" s="2"/>
      <c r="D28" s="3"/>
      <c r="E28" s="2"/>
      <c r="F28" s="2"/>
      <c r="G28" s="63"/>
      <c r="H28" s="63"/>
      <c r="I28" s="63"/>
      <c r="J28" s="63"/>
      <c r="K28" s="63"/>
      <c r="L28" s="64"/>
      <c r="M28" s="65"/>
      <c r="N28" s="65"/>
      <c r="O28" s="64"/>
      <c r="P28" s="64"/>
      <c r="U28" t="str">
        <f t="shared" si="1"/>
        <v xml:space="preserve">, </v>
      </c>
      <c r="V28" s="70">
        <f t="shared" si="0"/>
        <v>0</v>
      </c>
    </row>
    <row r="29" spans="1:22" ht="14.5" x14ac:dyDescent="0.25">
      <c r="A29" s="2"/>
      <c r="B29" s="2"/>
      <c r="C29" s="2"/>
      <c r="D29" s="3"/>
      <c r="E29" s="2"/>
      <c r="F29" s="2"/>
      <c r="G29" s="63"/>
      <c r="H29" s="63"/>
      <c r="I29" s="63"/>
      <c r="J29" s="63"/>
      <c r="K29" s="63"/>
      <c r="L29" s="64"/>
      <c r="M29" s="65"/>
      <c r="N29" s="65"/>
      <c r="O29" s="64"/>
      <c r="P29" s="64"/>
      <c r="U29" t="str">
        <f t="shared" si="1"/>
        <v xml:space="preserve">, </v>
      </c>
      <c r="V29" s="70">
        <f t="shared" si="0"/>
        <v>0</v>
      </c>
    </row>
    <row r="30" spans="1:22" ht="14.5" x14ac:dyDescent="0.25">
      <c r="A30" s="2"/>
      <c r="B30" s="2"/>
      <c r="C30" s="2"/>
      <c r="D30" s="3"/>
      <c r="E30" s="2"/>
      <c r="F30" s="2"/>
      <c r="G30" s="63"/>
      <c r="H30" s="63"/>
      <c r="I30" s="63"/>
      <c r="J30" s="63"/>
      <c r="K30" s="63"/>
      <c r="L30" s="64"/>
      <c r="M30" s="65"/>
      <c r="N30" s="65"/>
      <c r="O30" s="64"/>
      <c r="P30" s="64"/>
      <c r="U30" t="str">
        <f t="shared" si="1"/>
        <v xml:space="preserve">, </v>
      </c>
      <c r="V30" s="70">
        <f t="shared" si="0"/>
        <v>0</v>
      </c>
    </row>
    <row r="31" spans="1:22" ht="14.5" x14ac:dyDescent="0.25">
      <c r="A31" s="2"/>
      <c r="B31" s="2"/>
      <c r="C31" s="2"/>
      <c r="D31" s="3"/>
      <c r="E31" s="2"/>
      <c r="F31" s="2"/>
      <c r="G31" s="63"/>
      <c r="H31" s="63"/>
      <c r="I31" s="63"/>
      <c r="J31" s="63"/>
      <c r="K31" s="63"/>
      <c r="L31" s="64"/>
      <c r="M31" s="65"/>
      <c r="N31" s="65"/>
      <c r="O31" s="64"/>
      <c r="P31" s="64"/>
      <c r="U31" t="str">
        <f t="shared" si="1"/>
        <v xml:space="preserve">, </v>
      </c>
      <c r="V31" s="70">
        <f t="shared" si="0"/>
        <v>0</v>
      </c>
    </row>
    <row r="32" spans="1:22" ht="14.5" x14ac:dyDescent="0.25">
      <c r="A32" s="2"/>
      <c r="B32" s="2"/>
      <c r="C32" s="2"/>
      <c r="D32" s="3"/>
      <c r="E32" s="2"/>
      <c r="F32" s="2"/>
      <c r="G32" s="63"/>
      <c r="H32" s="63"/>
      <c r="I32" s="63"/>
      <c r="J32" s="63"/>
      <c r="K32" s="63"/>
      <c r="L32" s="64"/>
      <c r="M32" s="65"/>
      <c r="N32" s="65"/>
      <c r="O32" s="64"/>
      <c r="P32" s="64"/>
      <c r="U32" t="str">
        <f t="shared" si="1"/>
        <v xml:space="preserve">, </v>
      </c>
      <c r="V32" s="70">
        <f t="shared" si="0"/>
        <v>0</v>
      </c>
    </row>
    <row r="33" spans="1:22" ht="14.5" x14ac:dyDescent="0.25">
      <c r="A33" s="2"/>
      <c r="B33" s="2"/>
      <c r="C33" s="2"/>
      <c r="D33" s="3"/>
      <c r="E33" s="2"/>
      <c r="F33" s="2"/>
      <c r="G33" s="63"/>
      <c r="H33" s="63"/>
      <c r="I33" s="63"/>
      <c r="J33" s="63"/>
      <c r="K33" s="63"/>
      <c r="L33" s="64"/>
      <c r="M33" s="65"/>
      <c r="N33" s="65"/>
      <c r="O33" s="64"/>
      <c r="P33" s="64"/>
      <c r="U33" t="str">
        <f t="shared" si="1"/>
        <v xml:space="preserve">, </v>
      </c>
      <c r="V33" s="70">
        <f t="shared" si="0"/>
        <v>0</v>
      </c>
    </row>
    <row r="34" spans="1:22" ht="14.5" x14ac:dyDescent="0.25">
      <c r="A34" s="2"/>
      <c r="B34" s="2"/>
      <c r="C34" s="2"/>
      <c r="D34" s="3"/>
      <c r="E34" s="2"/>
      <c r="F34" s="2"/>
      <c r="G34" s="63"/>
      <c r="H34" s="63"/>
      <c r="I34" s="63"/>
      <c r="J34" s="63"/>
      <c r="K34" s="63"/>
      <c r="L34" s="64"/>
      <c r="M34" s="65"/>
      <c r="N34" s="65"/>
      <c r="O34" s="64"/>
      <c r="P34" s="64"/>
      <c r="U34" t="str">
        <f t="shared" si="1"/>
        <v xml:space="preserve">, </v>
      </c>
      <c r="V34" s="70">
        <f t="shared" si="0"/>
        <v>0</v>
      </c>
    </row>
    <row r="35" spans="1:22" ht="14.5" x14ac:dyDescent="0.25">
      <c r="A35" s="2"/>
      <c r="B35" s="2"/>
      <c r="C35" s="2"/>
      <c r="D35" s="3"/>
      <c r="E35" s="2"/>
      <c r="F35" s="2"/>
      <c r="G35" s="63"/>
      <c r="H35" s="63"/>
      <c r="I35" s="63"/>
      <c r="J35" s="63"/>
      <c r="K35" s="63"/>
      <c r="L35" s="64"/>
      <c r="M35" s="65"/>
      <c r="N35" s="65"/>
      <c r="O35" s="64"/>
      <c r="P35" s="64"/>
      <c r="U35" t="str">
        <f t="shared" si="1"/>
        <v xml:space="preserve">, </v>
      </c>
      <c r="V35" s="70">
        <f t="shared" si="0"/>
        <v>0</v>
      </c>
    </row>
    <row r="36" spans="1:22" ht="14.5" x14ac:dyDescent="0.25">
      <c r="A36" s="2"/>
      <c r="B36" s="2"/>
      <c r="C36" s="2"/>
      <c r="D36" s="3"/>
      <c r="E36" s="2"/>
      <c r="F36" s="2"/>
      <c r="G36" s="63"/>
      <c r="H36" s="63"/>
      <c r="I36" s="63"/>
      <c r="J36" s="63"/>
      <c r="K36" s="63"/>
      <c r="L36" s="64"/>
      <c r="M36" s="65"/>
      <c r="N36" s="65"/>
      <c r="O36" s="64"/>
      <c r="P36" s="64"/>
      <c r="U36" t="str">
        <f t="shared" si="1"/>
        <v xml:space="preserve">, </v>
      </c>
      <c r="V36" s="70">
        <f t="shared" si="0"/>
        <v>0</v>
      </c>
    </row>
    <row r="37" spans="1:22" ht="14.5" x14ac:dyDescent="0.25">
      <c r="A37" s="2"/>
      <c r="B37" s="2"/>
      <c r="C37" s="2"/>
      <c r="D37" s="3"/>
      <c r="E37" s="2"/>
      <c r="F37" s="2"/>
      <c r="G37" s="63"/>
      <c r="H37" s="63"/>
      <c r="I37" s="63"/>
      <c r="J37" s="63"/>
      <c r="K37" s="63"/>
      <c r="L37" s="64"/>
      <c r="M37" s="65"/>
      <c r="N37" s="65"/>
      <c r="O37" s="64"/>
      <c r="P37" s="64"/>
      <c r="U37" t="str">
        <f t="shared" si="1"/>
        <v xml:space="preserve">, </v>
      </c>
      <c r="V37" s="70">
        <f t="shared" si="0"/>
        <v>0</v>
      </c>
    </row>
    <row r="38" spans="1:22" ht="14.5" x14ac:dyDescent="0.25">
      <c r="A38" s="2"/>
      <c r="B38" s="2"/>
      <c r="C38" s="2"/>
      <c r="D38" s="3"/>
      <c r="E38" s="2"/>
      <c r="F38" s="2"/>
      <c r="G38" s="63"/>
      <c r="H38" s="63"/>
      <c r="I38" s="63"/>
      <c r="J38" s="63"/>
      <c r="K38" s="63"/>
      <c r="L38" s="64"/>
      <c r="M38" s="65"/>
      <c r="N38" s="65"/>
      <c r="O38" s="64"/>
      <c r="P38" s="64"/>
      <c r="U38" t="str">
        <f t="shared" si="1"/>
        <v xml:space="preserve">, </v>
      </c>
      <c r="V38" s="70">
        <f t="shared" si="0"/>
        <v>0</v>
      </c>
    </row>
    <row r="39" spans="1:22" ht="14.5" x14ac:dyDescent="0.25">
      <c r="A39" s="2"/>
      <c r="B39" s="2"/>
      <c r="C39" s="2"/>
      <c r="D39" s="3"/>
      <c r="E39" s="2"/>
      <c r="F39" s="2"/>
      <c r="G39" s="63"/>
      <c r="H39" s="63"/>
      <c r="I39" s="63"/>
      <c r="J39" s="63"/>
      <c r="K39" s="63"/>
      <c r="L39" s="64"/>
      <c r="M39" s="65"/>
      <c r="N39" s="65"/>
      <c r="O39" s="64"/>
      <c r="P39" s="64"/>
      <c r="U39" t="str">
        <f t="shared" si="1"/>
        <v xml:space="preserve">, </v>
      </c>
      <c r="V39" s="70">
        <f t="shared" si="0"/>
        <v>0</v>
      </c>
    </row>
    <row r="40" spans="1:22" ht="14.5" x14ac:dyDescent="0.25">
      <c r="A40" s="2"/>
      <c r="B40" s="2"/>
      <c r="C40" s="2"/>
      <c r="D40" s="3"/>
      <c r="E40" s="2"/>
      <c r="F40" s="2"/>
      <c r="G40" s="63"/>
      <c r="H40" s="63"/>
      <c r="I40" s="63"/>
      <c r="J40" s="63"/>
      <c r="K40" s="63"/>
      <c r="L40" s="64"/>
      <c r="M40" s="65"/>
      <c r="N40" s="65"/>
      <c r="O40" s="64"/>
      <c r="P40" s="64"/>
      <c r="U40" t="str">
        <f t="shared" si="1"/>
        <v xml:space="preserve">, </v>
      </c>
      <c r="V40" s="70">
        <f t="shared" si="0"/>
        <v>0</v>
      </c>
    </row>
    <row r="41" spans="1:22" ht="14.5" x14ac:dyDescent="0.25">
      <c r="A41" s="2"/>
      <c r="B41" s="2"/>
      <c r="C41" s="2"/>
      <c r="D41" s="3"/>
      <c r="E41" s="2"/>
      <c r="F41" s="2"/>
      <c r="G41" s="63"/>
      <c r="H41" s="63"/>
      <c r="I41" s="63"/>
      <c r="J41" s="63"/>
      <c r="K41" s="63"/>
      <c r="L41" s="64"/>
      <c r="M41" s="65"/>
      <c r="N41" s="65"/>
      <c r="O41" s="64"/>
      <c r="P41" s="64"/>
      <c r="U41" t="str">
        <f t="shared" si="1"/>
        <v xml:space="preserve">, </v>
      </c>
      <c r="V41" s="70">
        <f t="shared" si="0"/>
        <v>0</v>
      </c>
    </row>
    <row r="42" spans="1:22" ht="14.5" x14ac:dyDescent="0.25">
      <c r="A42" s="2"/>
      <c r="B42" s="2"/>
      <c r="C42" s="2"/>
      <c r="D42" s="3"/>
      <c r="E42" s="2"/>
      <c r="F42" s="2"/>
      <c r="G42" s="63"/>
      <c r="H42" s="63"/>
      <c r="I42" s="63"/>
      <c r="J42" s="63"/>
      <c r="K42" s="63"/>
      <c r="L42" s="64"/>
      <c r="M42" s="65"/>
      <c r="N42" s="65"/>
      <c r="O42" s="64"/>
      <c r="P42" s="64"/>
      <c r="U42" t="str">
        <f t="shared" si="1"/>
        <v xml:space="preserve">, </v>
      </c>
      <c r="V42" s="70">
        <f t="shared" si="0"/>
        <v>0</v>
      </c>
    </row>
    <row r="43" spans="1:22" ht="14.5" x14ac:dyDescent="0.25">
      <c r="A43" s="2"/>
      <c r="B43" s="2"/>
      <c r="C43" s="2"/>
      <c r="D43" s="3"/>
      <c r="E43" s="2"/>
      <c r="F43" s="2"/>
      <c r="G43" s="63"/>
      <c r="H43" s="63"/>
      <c r="I43" s="63"/>
      <c r="J43" s="63"/>
      <c r="K43" s="63"/>
      <c r="L43" s="64"/>
      <c r="M43" s="65"/>
      <c r="N43" s="65"/>
      <c r="O43" s="64"/>
      <c r="P43" s="64"/>
      <c r="U43" t="str">
        <f t="shared" si="1"/>
        <v xml:space="preserve">, </v>
      </c>
      <c r="V43" s="70">
        <f t="shared" si="0"/>
        <v>0</v>
      </c>
    </row>
    <row r="44" spans="1:22" ht="14.5" x14ac:dyDescent="0.25">
      <c r="A44" s="2"/>
      <c r="B44" s="2"/>
      <c r="C44" s="2"/>
      <c r="D44" s="3"/>
      <c r="E44" s="2"/>
      <c r="F44" s="2"/>
      <c r="G44" s="63"/>
      <c r="H44" s="63"/>
      <c r="I44" s="63"/>
      <c r="J44" s="63"/>
      <c r="K44" s="63"/>
      <c r="L44" s="64"/>
      <c r="M44" s="65"/>
      <c r="N44" s="65"/>
      <c r="O44" s="64"/>
      <c r="P44" s="64"/>
      <c r="U44" t="str">
        <f t="shared" si="1"/>
        <v xml:space="preserve">, </v>
      </c>
      <c r="V44" s="70">
        <f t="shared" si="0"/>
        <v>0</v>
      </c>
    </row>
    <row r="45" spans="1:22" ht="14.5" x14ac:dyDescent="0.25">
      <c r="A45" s="2"/>
      <c r="B45" s="2"/>
      <c r="C45" s="2"/>
      <c r="D45" s="3"/>
      <c r="E45" s="2"/>
      <c r="F45" s="2"/>
      <c r="G45" s="63"/>
      <c r="H45" s="63"/>
      <c r="I45" s="63"/>
      <c r="J45" s="63"/>
      <c r="K45" s="63"/>
      <c r="L45" s="64"/>
      <c r="M45" s="65"/>
      <c r="N45" s="65"/>
      <c r="O45" s="64"/>
      <c r="P45" s="64"/>
      <c r="U45" t="str">
        <f t="shared" si="1"/>
        <v xml:space="preserve">, </v>
      </c>
      <c r="V45" s="70">
        <f t="shared" si="0"/>
        <v>0</v>
      </c>
    </row>
    <row r="46" spans="1:22" ht="14.5" x14ac:dyDescent="0.25">
      <c r="A46" s="2"/>
      <c r="B46" s="2"/>
      <c r="C46" s="2"/>
      <c r="D46" s="3"/>
      <c r="E46" s="2"/>
      <c r="F46" s="2"/>
      <c r="G46" s="63"/>
      <c r="H46" s="63"/>
      <c r="I46" s="63"/>
      <c r="J46" s="63"/>
      <c r="K46" s="63"/>
      <c r="L46" s="64"/>
      <c r="M46" s="65"/>
      <c r="N46" s="65"/>
      <c r="O46" s="64"/>
      <c r="P46" s="64"/>
      <c r="U46" t="str">
        <f t="shared" si="1"/>
        <v xml:space="preserve">, </v>
      </c>
      <c r="V46" s="70">
        <f t="shared" si="0"/>
        <v>0</v>
      </c>
    </row>
    <row r="47" spans="1:22" ht="14.5" x14ac:dyDescent="0.25">
      <c r="A47" s="2"/>
      <c r="B47" s="2"/>
      <c r="C47" s="2"/>
      <c r="D47" s="3"/>
      <c r="E47" s="2"/>
      <c r="F47" s="2"/>
      <c r="G47" s="63"/>
      <c r="H47" s="63"/>
      <c r="I47" s="63"/>
      <c r="J47" s="63"/>
      <c r="K47" s="63"/>
      <c r="L47" s="64"/>
      <c r="M47" s="65"/>
      <c r="N47" s="65"/>
      <c r="O47" s="64"/>
      <c r="P47" s="64"/>
      <c r="U47" t="str">
        <f t="shared" si="1"/>
        <v xml:space="preserve">, </v>
      </c>
      <c r="V47" s="70">
        <f t="shared" si="0"/>
        <v>0</v>
      </c>
    </row>
    <row r="48" spans="1:22" ht="14.5" x14ac:dyDescent="0.25">
      <c r="A48" s="2"/>
      <c r="B48" s="2"/>
      <c r="C48" s="2"/>
      <c r="D48" s="3"/>
      <c r="E48" s="2"/>
      <c r="F48" s="2"/>
      <c r="G48" s="63"/>
      <c r="H48" s="63"/>
      <c r="I48" s="63"/>
      <c r="J48" s="63"/>
      <c r="K48" s="63"/>
      <c r="L48" s="64"/>
      <c r="M48" s="65"/>
      <c r="N48" s="65"/>
      <c r="O48" s="64"/>
      <c r="P48" s="64"/>
      <c r="U48" t="str">
        <f t="shared" si="1"/>
        <v xml:space="preserve">, </v>
      </c>
      <c r="V48" s="70">
        <f t="shared" si="0"/>
        <v>0</v>
      </c>
    </row>
    <row r="49" spans="1:22" ht="14.5" x14ac:dyDescent="0.25">
      <c r="A49" s="2"/>
      <c r="B49" s="2"/>
      <c r="C49" s="2"/>
      <c r="D49" s="3"/>
      <c r="E49" s="2"/>
      <c r="F49" s="2"/>
      <c r="G49" s="63"/>
      <c r="H49" s="63"/>
      <c r="I49" s="63"/>
      <c r="J49" s="63"/>
      <c r="K49" s="63"/>
      <c r="L49" s="64"/>
      <c r="M49" s="65"/>
      <c r="N49" s="65"/>
      <c r="O49" s="64"/>
      <c r="P49" s="64"/>
      <c r="U49" t="str">
        <f t="shared" si="1"/>
        <v xml:space="preserve">, </v>
      </c>
      <c r="V49" s="70">
        <f t="shared" si="0"/>
        <v>0</v>
      </c>
    </row>
    <row r="50" spans="1:22" ht="14.5" x14ac:dyDescent="0.25">
      <c r="A50" s="2"/>
      <c r="B50" s="2"/>
      <c r="C50" s="2"/>
      <c r="D50" s="3"/>
      <c r="E50" s="2"/>
      <c r="F50" s="2"/>
      <c r="G50" s="63"/>
      <c r="H50" s="63"/>
      <c r="I50" s="63"/>
      <c r="J50" s="63"/>
      <c r="K50" s="63"/>
      <c r="L50" s="64"/>
      <c r="M50" s="65"/>
      <c r="N50" s="65"/>
      <c r="O50" s="64"/>
      <c r="P50" s="64"/>
      <c r="U50" t="str">
        <f t="shared" si="1"/>
        <v xml:space="preserve">, </v>
      </c>
      <c r="V50" s="70">
        <f t="shared" si="0"/>
        <v>0</v>
      </c>
    </row>
    <row r="51" spans="1:22" ht="14.5" x14ac:dyDescent="0.25">
      <c r="A51" s="2"/>
      <c r="B51" s="2"/>
      <c r="C51" s="2"/>
      <c r="D51" s="3"/>
      <c r="E51" s="2"/>
      <c r="F51" s="2"/>
      <c r="G51" s="63"/>
      <c r="H51" s="63"/>
      <c r="I51" s="63"/>
      <c r="J51" s="63"/>
      <c r="K51" s="63"/>
      <c r="L51" s="64"/>
      <c r="M51" s="65"/>
      <c r="N51" s="65"/>
      <c r="O51" s="64"/>
      <c r="P51" s="64"/>
      <c r="U51" t="str">
        <f t="shared" si="1"/>
        <v xml:space="preserve">, </v>
      </c>
      <c r="V51" s="70">
        <f t="shared" si="0"/>
        <v>0</v>
      </c>
    </row>
    <row r="52" spans="1:22" x14ac:dyDescent="0.25">
      <c r="D52" s="5"/>
      <c r="E52" s="4"/>
      <c r="V52" s="70"/>
    </row>
    <row r="53" spans="1:22" x14ac:dyDescent="0.25">
      <c r="D53" s="5"/>
      <c r="E53" s="4"/>
      <c r="V53" s="70"/>
    </row>
    <row r="54" spans="1:22" x14ac:dyDescent="0.25">
      <c r="D54" s="5"/>
      <c r="E54" s="4"/>
      <c r="V54" s="70"/>
    </row>
    <row r="55" spans="1:22" x14ac:dyDescent="0.25">
      <c r="D55" s="5"/>
      <c r="E55" s="4"/>
      <c r="V55" s="70"/>
    </row>
    <row r="56" spans="1:22" x14ac:dyDescent="0.25">
      <c r="D56" s="5"/>
      <c r="E56" s="4"/>
      <c r="V56" s="70"/>
    </row>
    <row r="57" spans="1:22" x14ac:dyDescent="0.25">
      <c r="D57" s="5"/>
      <c r="E57" s="4"/>
      <c r="V57" s="70"/>
    </row>
    <row r="58" spans="1:22" x14ac:dyDescent="0.25">
      <c r="D58" s="5"/>
      <c r="E58" s="4"/>
      <c r="V58" s="70"/>
    </row>
    <row r="59" spans="1:22" x14ac:dyDescent="0.25">
      <c r="D59" s="5"/>
      <c r="E59" s="4"/>
      <c r="V59" s="70"/>
    </row>
    <row r="60" spans="1:22" x14ac:dyDescent="0.25">
      <c r="D60" s="5"/>
      <c r="E60" s="4"/>
      <c r="V60" s="70"/>
    </row>
    <row r="61" spans="1:22" x14ac:dyDescent="0.25">
      <c r="D61" s="5"/>
      <c r="E61" s="4"/>
      <c r="V61" s="70"/>
    </row>
    <row r="62" spans="1:22" x14ac:dyDescent="0.25">
      <c r="D62" s="5"/>
      <c r="E62" s="4"/>
      <c r="V62" s="70"/>
    </row>
    <row r="63" spans="1:22" x14ac:dyDescent="0.25">
      <c r="D63" s="5"/>
      <c r="E63" s="4"/>
      <c r="V63" s="70"/>
    </row>
    <row r="64" spans="1:22" x14ac:dyDescent="0.25">
      <c r="D64" s="5"/>
      <c r="E64" s="4"/>
      <c r="V64" s="70"/>
    </row>
    <row r="65" spans="3:22" x14ac:dyDescent="0.25">
      <c r="D65" s="5"/>
      <c r="E65" s="4"/>
      <c r="V65" s="70"/>
    </row>
    <row r="66" spans="3:22" x14ac:dyDescent="0.25">
      <c r="C66"/>
      <c r="D66" s="5"/>
      <c r="E66" s="4"/>
      <c r="V66" s="70"/>
    </row>
    <row r="67" spans="3:22" x14ac:dyDescent="0.25">
      <c r="C67"/>
      <c r="D67" s="5"/>
      <c r="E67" s="4"/>
      <c r="V67" s="70"/>
    </row>
    <row r="68" spans="3:22" x14ac:dyDescent="0.25">
      <c r="C68"/>
      <c r="D68" s="5"/>
      <c r="E68" s="4"/>
      <c r="V68" s="70"/>
    </row>
    <row r="69" spans="3:22" x14ac:dyDescent="0.25">
      <c r="C69"/>
      <c r="D69" s="5"/>
      <c r="E69" s="4"/>
      <c r="V69" s="70"/>
    </row>
    <row r="70" spans="3:22" x14ac:dyDescent="0.25">
      <c r="C70"/>
      <c r="D70" s="5"/>
      <c r="E70" s="4"/>
      <c r="V70" s="70"/>
    </row>
    <row r="71" spans="3:22" x14ac:dyDescent="0.25">
      <c r="C71"/>
      <c r="D71" s="5"/>
      <c r="E71" s="4"/>
      <c r="V71" s="70"/>
    </row>
    <row r="72" spans="3:22" x14ac:dyDescent="0.25">
      <c r="C72"/>
      <c r="D72" s="5"/>
      <c r="E72" s="4"/>
      <c r="V72" s="70"/>
    </row>
    <row r="73" spans="3:22" x14ac:dyDescent="0.25">
      <c r="C73"/>
      <c r="D73" s="5"/>
      <c r="E73" s="4"/>
      <c r="V73" s="70"/>
    </row>
    <row r="74" spans="3:22" x14ac:dyDescent="0.25">
      <c r="C74"/>
      <c r="D74" s="5"/>
      <c r="E74" s="4"/>
      <c r="V74" s="70"/>
    </row>
    <row r="75" spans="3:22" x14ac:dyDescent="0.25">
      <c r="C75"/>
      <c r="D75" s="5"/>
      <c r="E75" s="4"/>
    </row>
    <row r="76" spans="3:22" x14ac:dyDescent="0.25">
      <c r="C76"/>
      <c r="D76" s="5"/>
      <c r="E76" s="4"/>
    </row>
    <row r="77" spans="3:22" x14ac:dyDescent="0.25">
      <c r="C77"/>
      <c r="D77" s="5"/>
      <c r="E77" s="4"/>
    </row>
    <row r="78" spans="3:22" x14ac:dyDescent="0.25">
      <c r="C78"/>
      <c r="D78" s="5"/>
      <c r="E78" s="4"/>
    </row>
    <row r="79" spans="3:22" x14ac:dyDescent="0.25">
      <c r="C79"/>
      <c r="D79" s="5"/>
      <c r="E79" s="4"/>
    </row>
    <row r="80" spans="3:22" x14ac:dyDescent="0.25">
      <c r="C80"/>
      <c r="D80" s="5"/>
      <c r="E80" s="4"/>
    </row>
    <row r="81" spans="3:6" x14ac:dyDescent="0.25">
      <c r="C81"/>
      <c r="D81" s="5"/>
      <c r="E81" s="4"/>
    </row>
    <row r="82" spans="3:6" x14ac:dyDescent="0.25">
      <c r="C82"/>
      <c r="D82" s="5"/>
      <c r="E82" s="4"/>
      <c r="F82"/>
    </row>
    <row r="83" spans="3:6" x14ac:dyDescent="0.25">
      <c r="C83"/>
      <c r="D83" s="5"/>
      <c r="E83" s="4"/>
      <c r="F83"/>
    </row>
    <row r="84" spans="3:6" x14ac:dyDescent="0.25">
      <c r="C84"/>
      <c r="D84" s="5"/>
      <c r="E84" s="4"/>
      <c r="F84"/>
    </row>
    <row r="85" spans="3:6" x14ac:dyDescent="0.25">
      <c r="C85"/>
      <c r="D85" s="5"/>
      <c r="E85" s="4"/>
      <c r="F85"/>
    </row>
    <row r="86" spans="3:6" x14ac:dyDescent="0.25">
      <c r="C86"/>
      <c r="D86" s="5"/>
      <c r="E86" s="4"/>
      <c r="F86"/>
    </row>
    <row r="87" spans="3:6" x14ac:dyDescent="0.25">
      <c r="C87"/>
      <c r="D87" s="5"/>
      <c r="E87" s="4"/>
      <c r="F87"/>
    </row>
    <row r="88" spans="3:6" x14ac:dyDescent="0.25">
      <c r="C88"/>
      <c r="D88" s="5"/>
      <c r="E88" s="4"/>
      <c r="F88"/>
    </row>
    <row r="89" spans="3:6" x14ac:dyDescent="0.25">
      <c r="C89"/>
      <c r="D89" s="5"/>
      <c r="E89" s="4"/>
      <c r="F89"/>
    </row>
    <row r="90" spans="3:6" x14ac:dyDescent="0.25">
      <c r="C90"/>
      <c r="D90" s="5"/>
      <c r="E90" s="4"/>
      <c r="F90"/>
    </row>
    <row r="91" spans="3:6" x14ac:dyDescent="0.25">
      <c r="C91"/>
      <c r="D91" s="5"/>
      <c r="E91" s="4"/>
      <c r="F91"/>
    </row>
    <row r="92" spans="3:6" x14ac:dyDescent="0.25">
      <c r="C92"/>
      <c r="D92" s="5"/>
      <c r="E92" s="4"/>
      <c r="F92"/>
    </row>
    <row r="93" spans="3:6" x14ac:dyDescent="0.25">
      <c r="C93"/>
      <c r="D93" s="5"/>
      <c r="E93" s="4"/>
      <c r="F93"/>
    </row>
    <row r="94" spans="3:6" x14ac:dyDescent="0.25">
      <c r="C94"/>
      <c r="F94"/>
    </row>
    <row r="95" spans="3:6" x14ac:dyDescent="0.25">
      <c r="C95"/>
      <c r="F95"/>
    </row>
    <row r="96" spans="3:6" x14ac:dyDescent="0.25">
      <c r="C96"/>
      <c r="F96"/>
    </row>
    <row r="97" spans="3:6" x14ac:dyDescent="0.25">
      <c r="C97"/>
      <c r="F97"/>
    </row>
    <row r="98" spans="3:6" x14ac:dyDescent="0.25">
      <c r="C98"/>
      <c r="D98"/>
      <c r="E98"/>
      <c r="F98"/>
    </row>
    <row r="99" spans="3:6" x14ac:dyDescent="0.25">
      <c r="C99"/>
      <c r="D99"/>
      <c r="E99"/>
      <c r="F99"/>
    </row>
    <row r="100" spans="3:6" x14ac:dyDescent="0.25">
      <c r="C100"/>
      <c r="D100"/>
      <c r="E100"/>
      <c r="F100"/>
    </row>
    <row r="101" spans="3:6" x14ac:dyDescent="0.25">
      <c r="C101"/>
      <c r="D101"/>
      <c r="E101"/>
      <c r="F101"/>
    </row>
    <row r="102" spans="3:6" x14ac:dyDescent="0.25">
      <c r="C102"/>
      <c r="D102"/>
      <c r="E102"/>
      <c r="F102"/>
    </row>
    <row r="103" spans="3:6" x14ac:dyDescent="0.25">
      <c r="C103"/>
      <c r="D103"/>
      <c r="E103"/>
      <c r="F103"/>
    </row>
    <row r="104" spans="3:6" x14ac:dyDescent="0.25">
      <c r="C104"/>
      <c r="D104"/>
      <c r="E104"/>
      <c r="F104"/>
    </row>
    <row r="105" spans="3:6" x14ac:dyDescent="0.25">
      <c r="C105"/>
      <c r="D105"/>
      <c r="E105"/>
      <c r="F105"/>
    </row>
    <row r="106" spans="3:6" x14ac:dyDescent="0.25">
      <c r="C106"/>
      <c r="D106"/>
      <c r="E106"/>
      <c r="F106"/>
    </row>
    <row r="107" spans="3:6" x14ac:dyDescent="0.25">
      <c r="C107"/>
      <c r="D107"/>
      <c r="E107"/>
      <c r="F107"/>
    </row>
    <row r="108" spans="3:6" x14ac:dyDescent="0.25">
      <c r="C108"/>
      <c r="D108"/>
      <c r="E108"/>
      <c r="F108"/>
    </row>
    <row r="109" spans="3:6" x14ac:dyDescent="0.25">
      <c r="C109"/>
      <c r="D109"/>
      <c r="E109"/>
      <c r="F109"/>
    </row>
    <row r="113" spans="3:6" x14ac:dyDescent="0.25">
      <c r="C113"/>
      <c r="D113"/>
      <c r="E113"/>
      <c r="F113"/>
    </row>
    <row r="114" spans="3:6" x14ac:dyDescent="0.25">
      <c r="C114"/>
      <c r="D114"/>
      <c r="E114"/>
      <c r="F114"/>
    </row>
    <row r="115" spans="3:6" x14ac:dyDescent="0.25">
      <c r="C115"/>
      <c r="D115"/>
      <c r="E115"/>
      <c r="F115"/>
    </row>
    <row r="116" spans="3:6" x14ac:dyDescent="0.25">
      <c r="C116"/>
      <c r="D116"/>
      <c r="E116"/>
      <c r="F116"/>
    </row>
    <row r="117" spans="3:6" x14ac:dyDescent="0.25">
      <c r="C117"/>
      <c r="D117"/>
      <c r="E117"/>
      <c r="F117"/>
    </row>
    <row r="118" spans="3:6" x14ac:dyDescent="0.25">
      <c r="C118"/>
      <c r="D118"/>
      <c r="E118"/>
      <c r="F118"/>
    </row>
    <row r="119" spans="3:6" x14ac:dyDescent="0.25">
      <c r="C119"/>
      <c r="D119"/>
      <c r="E119"/>
      <c r="F119"/>
    </row>
    <row r="120" spans="3:6" x14ac:dyDescent="0.25">
      <c r="C120"/>
      <c r="D120"/>
      <c r="E120"/>
      <c r="F120"/>
    </row>
    <row r="121" spans="3:6" x14ac:dyDescent="0.25">
      <c r="C121"/>
      <c r="D121"/>
      <c r="E121"/>
      <c r="F121"/>
    </row>
    <row r="122" spans="3:6" x14ac:dyDescent="0.25">
      <c r="C122"/>
      <c r="D122"/>
      <c r="E122"/>
      <c r="F122"/>
    </row>
    <row r="123" spans="3:6" x14ac:dyDescent="0.25">
      <c r="C123"/>
      <c r="D123"/>
      <c r="E123"/>
      <c r="F123"/>
    </row>
    <row r="124" spans="3:6" x14ac:dyDescent="0.25">
      <c r="C124"/>
      <c r="D124"/>
      <c r="E124"/>
      <c r="F124"/>
    </row>
  </sheetData>
  <dataValidations count="2">
    <dataValidation type="list" allowBlank="1" showInputMessage="1" showErrorMessage="1" sqref="M2:M51">
      <formula1>Race</formula1>
    </dataValidation>
    <dataValidation type="list" allowBlank="1" showInputMessage="1" showErrorMessage="1" sqref="N2:N51">
      <formula1>isHispanic</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V57"/>
  <sheetViews>
    <sheetView zoomScaleNormal="100" workbookViewId="0">
      <selection activeCell="N4" sqref="N4"/>
    </sheetView>
  </sheetViews>
  <sheetFormatPr defaultRowHeight="12.5" x14ac:dyDescent="0.25"/>
  <cols>
    <col min="1" max="1" width="31.453125" customWidth="1"/>
    <col min="2" max="2" width="13.453125" bestFit="1" customWidth="1"/>
    <col min="3" max="3" width="14.81640625" bestFit="1" customWidth="1"/>
    <col min="4" max="4" width="11.453125" bestFit="1" customWidth="1"/>
    <col min="5" max="5" width="15.26953125" bestFit="1" customWidth="1"/>
    <col min="6" max="6" width="10.7265625" bestFit="1" customWidth="1"/>
    <col min="7" max="7" width="14" bestFit="1" customWidth="1"/>
    <col min="8" max="8" width="11.81640625" bestFit="1" customWidth="1"/>
    <col min="9" max="9" width="11.81640625" customWidth="1"/>
    <col min="10" max="14" width="11.453125" customWidth="1"/>
    <col min="15" max="15" width="11.7265625" customWidth="1"/>
    <col min="16" max="16" width="9.1796875" hidden="1" customWidth="1"/>
    <col min="17" max="17" width="10.453125" hidden="1" customWidth="1"/>
    <col min="18" max="18" width="10.54296875" hidden="1" customWidth="1"/>
    <col min="19" max="19" width="8.81640625" hidden="1" customWidth="1"/>
    <col min="20" max="20" width="13.81640625" hidden="1" customWidth="1"/>
    <col min="21" max="21" width="15.7265625" bestFit="1" customWidth="1"/>
    <col min="22" max="22" width="46" bestFit="1" customWidth="1"/>
  </cols>
  <sheetData>
    <row r="1" spans="1:22" ht="30" x14ac:dyDescent="0.25">
      <c r="A1" s="122" t="s">
        <v>105</v>
      </c>
      <c r="B1" s="123"/>
      <c r="C1" s="123"/>
      <c r="D1" s="123"/>
      <c r="E1" s="123"/>
      <c r="F1" s="123"/>
      <c r="G1" s="123"/>
      <c r="H1" s="123"/>
      <c r="I1" s="123"/>
      <c r="J1" s="123"/>
      <c r="K1" s="123"/>
      <c r="L1" s="123"/>
      <c r="M1" s="123"/>
      <c r="N1" s="123"/>
      <c r="O1" s="123"/>
      <c r="P1" s="123"/>
      <c r="Q1" s="123"/>
      <c r="R1" s="123"/>
      <c r="S1" s="123"/>
      <c r="T1" s="123"/>
      <c r="U1" s="123"/>
      <c r="V1" s="123"/>
    </row>
    <row r="2" spans="1:22" ht="25" customHeight="1" x14ac:dyDescent="0.25">
      <c r="A2" s="114" t="s">
        <v>117</v>
      </c>
      <c r="B2" s="114" t="s">
        <v>0</v>
      </c>
      <c r="C2" s="114" t="s">
        <v>2</v>
      </c>
      <c r="D2" s="112" t="s">
        <v>8</v>
      </c>
      <c r="E2" s="113"/>
      <c r="F2" s="113"/>
      <c r="G2" s="113"/>
      <c r="H2" s="113"/>
      <c r="I2" s="117"/>
      <c r="J2" s="112" t="s">
        <v>9</v>
      </c>
      <c r="K2" s="113"/>
      <c r="L2" s="113"/>
      <c r="M2" s="113"/>
      <c r="N2" s="113"/>
      <c r="O2" s="117"/>
      <c r="P2" s="112" t="s">
        <v>13</v>
      </c>
      <c r="Q2" s="113"/>
      <c r="R2" s="113"/>
      <c r="S2" s="113"/>
      <c r="T2" s="113"/>
      <c r="U2" s="17" t="s">
        <v>13</v>
      </c>
      <c r="V2" s="114" t="s">
        <v>1</v>
      </c>
    </row>
    <row r="3" spans="1:22" ht="89" x14ac:dyDescent="0.25">
      <c r="A3" s="115"/>
      <c r="B3" s="115"/>
      <c r="C3" s="115"/>
      <c r="D3" s="18" t="s">
        <v>7</v>
      </c>
      <c r="E3" s="18" t="s">
        <v>3</v>
      </c>
      <c r="F3" s="18" t="s">
        <v>4</v>
      </c>
      <c r="G3" s="18" t="s">
        <v>5</v>
      </c>
      <c r="H3" s="18" t="s">
        <v>6</v>
      </c>
      <c r="I3" s="18" t="s">
        <v>15</v>
      </c>
      <c r="J3" s="18" t="s">
        <v>106</v>
      </c>
      <c r="K3" s="18" t="s">
        <v>97</v>
      </c>
      <c r="L3" s="18" t="s">
        <v>98</v>
      </c>
      <c r="M3" s="18" t="s">
        <v>107</v>
      </c>
      <c r="N3" s="18" t="s">
        <v>108</v>
      </c>
      <c r="O3" s="18" t="s">
        <v>118</v>
      </c>
      <c r="P3" s="18" t="s">
        <v>7</v>
      </c>
      <c r="Q3" s="18" t="s">
        <v>3</v>
      </c>
      <c r="R3" s="18" t="s">
        <v>4</v>
      </c>
      <c r="S3" s="18" t="s">
        <v>5</v>
      </c>
      <c r="T3" s="18" t="s">
        <v>6</v>
      </c>
      <c r="U3" s="19" t="s">
        <v>14</v>
      </c>
      <c r="V3" s="115"/>
    </row>
    <row r="4" spans="1:22" x14ac:dyDescent="0.25">
      <c r="A4" s="8"/>
      <c r="B4" s="9" t="e">
        <f>VLOOKUP(A4,'Data - (School #7)'!$U$2:$V$51,2,FALSE)</f>
        <v>#N/A</v>
      </c>
      <c r="C4" s="10"/>
      <c r="D4" s="11"/>
      <c r="E4" s="11"/>
      <c r="F4" s="11"/>
      <c r="G4" s="11"/>
      <c r="H4" s="11"/>
      <c r="I4" s="11"/>
      <c r="J4" s="12"/>
      <c r="K4" s="12"/>
      <c r="L4" s="12"/>
      <c r="M4" s="12"/>
      <c r="N4" s="12"/>
      <c r="O4" s="12"/>
      <c r="P4" s="12">
        <f>J4*0.08</f>
        <v>0</v>
      </c>
      <c r="Q4" s="12">
        <f>K4*0.08</f>
        <v>0</v>
      </c>
      <c r="R4" s="12">
        <f>L4*0.08</f>
        <v>0</v>
      </c>
      <c r="S4" s="12">
        <f>M4*0.08</f>
        <v>0</v>
      </c>
      <c r="T4" s="12">
        <f>N4*0.08</f>
        <v>0</v>
      </c>
      <c r="U4" s="12">
        <f>SUM(P4:T4)</f>
        <v>0</v>
      </c>
      <c r="V4" s="8"/>
    </row>
    <row r="5" spans="1:22" x14ac:dyDescent="0.25">
      <c r="A5" s="8"/>
      <c r="B5" s="9" t="e">
        <f>VLOOKUP(A5,'Data - (School #7)'!$U$2:$V$51,2,FALSE)</f>
        <v>#N/A</v>
      </c>
      <c r="C5" s="10"/>
      <c r="D5" s="11"/>
      <c r="E5" s="11"/>
      <c r="F5" s="11"/>
      <c r="G5" s="11"/>
      <c r="H5" s="11"/>
      <c r="I5" s="11"/>
      <c r="J5" s="12"/>
      <c r="K5" s="12"/>
      <c r="L5" s="12"/>
      <c r="M5" s="12"/>
      <c r="N5" s="12"/>
      <c r="O5" s="12"/>
      <c r="P5" s="12">
        <f t="shared" ref="P5:T52" si="0">J5*0.08</f>
        <v>0</v>
      </c>
      <c r="Q5" s="12">
        <f t="shared" si="0"/>
        <v>0</v>
      </c>
      <c r="R5" s="12">
        <f t="shared" si="0"/>
        <v>0</v>
      </c>
      <c r="S5" s="12">
        <f t="shared" si="0"/>
        <v>0</v>
      </c>
      <c r="T5" s="12">
        <f t="shared" si="0"/>
        <v>0</v>
      </c>
      <c r="U5" s="12">
        <f t="shared" ref="U5:U53" si="1">SUM(P5:T5)</f>
        <v>0</v>
      </c>
      <c r="V5" s="8"/>
    </row>
    <row r="6" spans="1:22" x14ac:dyDescent="0.25">
      <c r="A6" s="8"/>
      <c r="B6" s="9" t="e">
        <f>VLOOKUP(A6,'Data - (School #7)'!$U$2:$V$51,2,FALSE)</f>
        <v>#N/A</v>
      </c>
      <c r="C6" s="10"/>
      <c r="D6" s="11"/>
      <c r="E6" s="11"/>
      <c r="F6" s="11"/>
      <c r="G6" s="11"/>
      <c r="H6" s="11"/>
      <c r="I6" s="11"/>
      <c r="J6" s="12"/>
      <c r="K6" s="12"/>
      <c r="L6" s="12"/>
      <c r="M6" s="12"/>
      <c r="N6" s="12"/>
      <c r="O6" s="12"/>
      <c r="P6" s="12">
        <f t="shared" ref="P6:P23" si="2">J6*0.08</f>
        <v>0</v>
      </c>
      <c r="Q6" s="12">
        <f t="shared" ref="Q6:Q23" si="3">K6*0.08</f>
        <v>0</v>
      </c>
      <c r="R6" s="12">
        <f t="shared" ref="R6:R23" si="4">L6*0.08</f>
        <v>0</v>
      </c>
      <c r="S6" s="12">
        <f t="shared" ref="S6:S23" si="5">M6*0.08</f>
        <v>0</v>
      </c>
      <c r="T6" s="12">
        <f t="shared" ref="T6:T23" si="6">N6*0.08</f>
        <v>0</v>
      </c>
      <c r="U6" s="12">
        <f t="shared" ref="U6:U23" si="7">SUM(P6:T6)</f>
        <v>0</v>
      </c>
      <c r="V6" s="8"/>
    </row>
    <row r="7" spans="1:22" x14ac:dyDescent="0.25">
      <c r="A7" s="8"/>
      <c r="B7" s="9" t="e">
        <f>VLOOKUP(A7,'Data - (School #7)'!$U$2:$V$51,2,FALSE)</f>
        <v>#N/A</v>
      </c>
      <c r="C7" s="10"/>
      <c r="D7" s="11"/>
      <c r="E7" s="11"/>
      <c r="F7" s="11"/>
      <c r="G7" s="11"/>
      <c r="H7" s="11"/>
      <c r="I7" s="11"/>
      <c r="J7" s="12"/>
      <c r="K7" s="12"/>
      <c r="L7" s="12"/>
      <c r="M7" s="12"/>
      <c r="N7" s="12"/>
      <c r="O7" s="12"/>
      <c r="P7" s="12">
        <f t="shared" si="2"/>
        <v>0</v>
      </c>
      <c r="Q7" s="12">
        <f t="shared" si="3"/>
        <v>0</v>
      </c>
      <c r="R7" s="12">
        <f t="shared" si="4"/>
        <v>0</v>
      </c>
      <c r="S7" s="12">
        <f t="shared" si="5"/>
        <v>0</v>
      </c>
      <c r="T7" s="12">
        <f t="shared" si="6"/>
        <v>0</v>
      </c>
      <c r="U7" s="12">
        <f t="shared" si="7"/>
        <v>0</v>
      </c>
      <c r="V7" s="8"/>
    </row>
    <row r="8" spans="1:22" x14ac:dyDescent="0.25">
      <c r="A8" s="8"/>
      <c r="B8" s="9" t="e">
        <f>VLOOKUP(A8,'Data - (School #7)'!$U$2:$V$51,2,FALSE)</f>
        <v>#N/A</v>
      </c>
      <c r="C8" s="10"/>
      <c r="D8" s="11"/>
      <c r="E8" s="11"/>
      <c r="F8" s="11"/>
      <c r="G8" s="11"/>
      <c r="H8" s="11"/>
      <c r="I8" s="11"/>
      <c r="J8" s="12"/>
      <c r="K8" s="12"/>
      <c r="L8" s="12"/>
      <c r="M8" s="12"/>
      <c r="N8" s="12"/>
      <c r="O8" s="12"/>
      <c r="P8" s="12">
        <f t="shared" si="2"/>
        <v>0</v>
      </c>
      <c r="Q8" s="12">
        <f t="shared" si="3"/>
        <v>0</v>
      </c>
      <c r="R8" s="12">
        <f t="shared" si="4"/>
        <v>0</v>
      </c>
      <c r="S8" s="12">
        <f t="shared" si="5"/>
        <v>0</v>
      </c>
      <c r="T8" s="12">
        <f t="shared" si="6"/>
        <v>0</v>
      </c>
      <c r="U8" s="12">
        <f t="shared" si="7"/>
        <v>0</v>
      </c>
      <c r="V8" s="8"/>
    </row>
    <row r="9" spans="1:22" x14ac:dyDescent="0.25">
      <c r="A9" s="8"/>
      <c r="B9" s="9" t="e">
        <f>VLOOKUP(A9,'Data - (School #7)'!$U$2:$V$51,2,FALSE)</f>
        <v>#N/A</v>
      </c>
      <c r="C9" s="10"/>
      <c r="D9" s="11"/>
      <c r="E9" s="11"/>
      <c r="F9" s="11"/>
      <c r="G9" s="11"/>
      <c r="H9" s="11"/>
      <c r="I9" s="11"/>
      <c r="J9" s="12"/>
      <c r="K9" s="12"/>
      <c r="L9" s="12"/>
      <c r="M9" s="12"/>
      <c r="N9" s="12"/>
      <c r="O9" s="12"/>
      <c r="P9" s="12">
        <f t="shared" si="2"/>
        <v>0</v>
      </c>
      <c r="Q9" s="12">
        <f t="shared" si="3"/>
        <v>0</v>
      </c>
      <c r="R9" s="12">
        <f t="shared" si="4"/>
        <v>0</v>
      </c>
      <c r="S9" s="12">
        <f t="shared" si="5"/>
        <v>0</v>
      </c>
      <c r="T9" s="12">
        <f t="shared" si="6"/>
        <v>0</v>
      </c>
      <c r="U9" s="12">
        <f t="shared" si="7"/>
        <v>0</v>
      </c>
      <c r="V9" s="8"/>
    </row>
    <row r="10" spans="1:22" x14ac:dyDescent="0.25">
      <c r="A10" s="8"/>
      <c r="B10" s="9" t="e">
        <f>VLOOKUP(A10,'Data - (School #7)'!$U$2:$V$51,2,FALSE)</f>
        <v>#N/A</v>
      </c>
      <c r="C10" s="10"/>
      <c r="D10" s="11"/>
      <c r="E10" s="11"/>
      <c r="F10" s="11"/>
      <c r="G10" s="11"/>
      <c r="H10" s="11"/>
      <c r="I10" s="11"/>
      <c r="J10" s="12"/>
      <c r="K10" s="12"/>
      <c r="L10" s="12"/>
      <c r="M10" s="12"/>
      <c r="N10" s="12"/>
      <c r="O10" s="12"/>
      <c r="P10" s="12">
        <f t="shared" si="2"/>
        <v>0</v>
      </c>
      <c r="Q10" s="12">
        <f t="shared" si="3"/>
        <v>0</v>
      </c>
      <c r="R10" s="12">
        <f t="shared" si="4"/>
        <v>0</v>
      </c>
      <c r="S10" s="12">
        <f t="shared" si="5"/>
        <v>0</v>
      </c>
      <c r="T10" s="12">
        <f t="shared" si="6"/>
        <v>0</v>
      </c>
      <c r="U10" s="12">
        <f t="shared" si="7"/>
        <v>0</v>
      </c>
      <c r="V10" s="8"/>
    </row>
    <row r="11" spans="1:22" x14ac:dyDescent="0.25">
      <c r="A11" s="8"/>
      <c r="B11" s="9" t="e">
        <f>VLOOKUP(A11,'Data - (School #7)'!$U$2:$V$51,2,FALSE)</f>
        <v>#N/A</v>
      </c>
      <c r="C11" s="10"/>
      <c r="D11" s="11"/>
      <c r="E11" s="11"/>
      <c r="F11" s="11"/>
      <c r="G11" s="11"/>
      <c r="H11" s="11"/>
      <c r="I11" s="11"/>
      <c r="J11" s="12"/>
      <c r="K11" s="12"/>
      <c r="L11" s="12"/>
      <c r="M11" s="12"/>
      <c r="N11" s="12"/>
      <c r="O11" s="12"/>
      <c r="P11" s="12">
        <f t="shared" si="2"/>
        <v>0</v>
      </c>
      <c r="Q11" s="12">
        <f t="shared" si="3"/>
        <v>0</v>
      </c>
      <c r="R11" s="12">
        <f t="shared" si="4"/>
        <v>0</v>
      </c>
      <c r="S11" s="12">
        <f t="shared" si="5"/>
        <v>0</v>
      </c>
      <c r="T11" s="12">
        <f t="shared" si="6"/>
        <v>0</v>
      </c>
      <c r="U11" s="12">
        <f t="shared" si="7"/>
        <v>0</v>
      </c>
      <c r="V11" s="8"/>
    </row>
    <row r="12" spans="1:22" x14ac:dyDescent="0.25">
      <c r="A12" s="8"/>
      <c r="B12" s="9" t="e">
        <f>VLOOKUP(A12,'Data - (School #7)'!$U$2:$V$51,2,FALSE)</f>
        <v>#N/A</v>
      </c>
      <c r="C12" s="10"/>
      <c r="D12" s="11"/>
      <c r="E12" s="11"/>
      <c r="F12" s="11"/>
      <c r="G12" s="11"/>
      <c r="H12" s="11"/>
      <c r="I12" s="11"/>
      <c r="J12" s="12"/>
      <c r="K12" s="12"/>
      <c r="L12" s="12"/>
      <c r="M12" s="12"/>
      <c r="N12" s="12"/>
      <c r="O12" s="12"/>
      <c r="P12" s="12">
        <f t="shared" si="2"/>
        <v>0</v>
      </c>
      <c r="Q12" s="12">
        <f t="shared" si="3"/>
        <v>0</v>
      </c>
      <c r="R12" s="12">
        <f t="shared" si="4"/>
        <v>0</v>
      </c>
      <c r="S12" s="12">
        <f t="shared" si="5"/>
        <v>0</v>
      </c>
      <c r="T12" s="12">
        <f t="shared" si="6"/>
        <v>0</v>
      </c>
      <c r="U12" s="12">
        <f t="shared" si="7"/>
        <v>0</v>
      </c>
      <c r="V12" s="8"/>
    </row>
    <row r="13" spans="1:22" x14ac:dyDescent="0.25">
      <c r="A13" s="8"/>
      <c r="B13" s="9" t="e">
        <f>VLOOKUP(A13,'Data - (School #7)'!$U$2:$V$51,2,FALSE)</f>
        <v>#N/A</v>
      </c>
      <c r="C13" s="10"/>
      <c r="D13" s="11"/>
      <c r="E13" s="11"/>
      <c r="F13" s="11"/>
      <c r="G13" s="11"/>
      <c r="H13" s="11"/>
      <c r="I13" s="11"/>
      <c r="J13" s="12"/>
      <c r="K13" s="12"/>
      <c r="L13" s="12"/>
      <c r="M13" s="12"/>
      <c r="N13" s="12"/>
      <c r="O13" s="12"/>
      <c r="P13" s="12">
        <f t="shared" si="2"/>
        <v>0</v>
      </c>
      <c r="Q13" s="12">
        <f t="shared" si="3"/>
        <v>0</v>
      </c>
      <c r="R13" s="12">
        <f t="shared" si="4"/>
        <v>0</v>
      </c>
      <c r="S13" s="12">
        <f t="shared" si="5"/>
        <v>0</v>
      </c>
      <c r="T13" s="12">
        <f t="shared" si="6"/>
        <v>0</v>
      </c>
      <c r="U13" s="12">
        <f t="shared" si="7"/>
        <v>0</v>
      </c>
      <c r="V13" s="8"/>
    </row>
    <row r="14" spans="1:22" x14ac:dyDescent="0.25">
      <c r="A14" s="8"/>
      <c r="B14" s="9" t="e">
        <f>VLOOKUP(A14,'Data - (School #7)'!$U$2:$V$51,2,FALSE)</f>
        <v>#N/A</v>
      </c>
      <c r="C14" s="10"/>
      <c r="D14" s="11"/>
      <c r="E14" s="11"/>
      <c r="F14" s="11"/>
      <c r="G14" s="11"/>
      <c r="H14" s="11"/>
      <c r="I14" s="11"/>
      <c r="J14" s="12"/>
      <c r="K14" s="12"/>
      <c r="L14" s="12"/>
      <c r="M14" s="12"/>
      <c r="N14" s="12"/>
      <c r="O14" s="12"/>
      <c r="P14" s="12">
        <f t="shared" si="2"/>
        <v>0</v>
      </c>
      <c r="Q14" s="12">
        <f t="shared" si="3"/>
        <v>0</v>
      </c>
      <c r="R14" s="12">
        <f t="shared" si="4"/>
        <v>0</v>
      </c>
      <c r="S14" s="12">
        <f t="shared" si="5"/>
        <v>0</v>
      </c>
      <c r="T14" s="12">
        <f t="shared" si="6"/>
        <v>0</v>
      </c>
      <c r="U14" s="12">
        <f t="shared" si="7"/>
        <v>0</v>
      </c>
      <c r="V14" s="8"/>
    </row>
    <row r="15" spans="1:22" x14ac:dyDescent="0.25">
      <c r="A15" s="8"/>
      <c r="B15" s="9" t="e">
        <f>VLOOKUP(A15,'Data - (School #7)'!$U$2:$V$51,2,FALSE)</f>
        <v>#N/A</v>
      </c>
      <c r="C15" s="10"/>
      <c r="D15" s="11"/>
      <c r="E15" s="11"/>
      <c r="F15" s="11"/>
      <c r="G15" s="11"/>
      <c r="H15" s="11"/>
      <c r="I15" s="11"/>
      <c r="J15" s="12"/>
      <c r="K15" s="12"/>
      <c r="L15" s="12"/>
      <c r="M15" s="12"/>
      <c r="N15" s="12"/>
      <c r="O15" s="12"/>
      <c r="P15" s="12">
        <f t="shared" si="2"/>
        <v>0</v>
      </c>
      <c r="Q15" s="12">
        <f t="shared" si="3"/>
        <v>0</v>
      </c>
      <c r="R15" s="12">
        <f t="shared" si="4"/>
        <v>0</v>
      </c>
      <c r="S15" s="12">
        <f t="shared" si="5"/>
        <v>0</v>
      </c>
      <c r="T15" s="12">
        <f t="shared" si="6"/>
        <v>0</v>
      </c>
      <c r="U15" s="12">
        <f t="shared" si="7"/>
        <v>0</v>
      </c>
      <c r="V15" s="8"/>
    </row>
    <row r="16" spans="1:22" x14ac:dyDescent="0.25">
      <c r="A16" s="8"/>
      <c r="B16" s="9" t="e">
        <f>VLOOKUP(A16,'Data - (School #7)'!$U$2:$V$51,2,FALSE)</f>
        <v>#N/A</v>
      </c>
      <c r="C16" s="10"/>
      <c r="D16" s="11"/>
      <c r="E16" s="11"/>
      <c r="F16" s="11"/>
      <c r="G16" s="11"/>
      <c r="H16" s="11"/>
      <c r="I16" s="11"/>
      <c r="J16" s="12"/>
      <c r="K16" s="12"/>
      <c r="L16" s="12"/>
      <c r="M16" s="12"/>
      <c r="N16" s="12"/>
      <c r="O16" s="12"/>
      <c r="P16" s="12">
        <f t="shared" si="2"/>
        <v>0</v>
      </c>
      <c r="Q16" s="12">
        <f t="shared" si="3"/>
        <v>0</v>
      </c>
      <c r="R16" s="12">
        <f t="shared" si="4"/>
        <v>0</v>
      </c>
      <c r="S16" s="12">
        <f t="shared" si="5"/>
        <v>0</v>
      </c>
      <c r="T16" s="12">
        <f t="shared" si="6"/>
        <v>0</v>
      </c>
      <c r="U16" s="12">
        <f t="shared" si="7"/>
        <v>0</v>
      </c>
      <c r="V16" s="8"/>
    </row>
    <row r="17" spans="1:22" x14ac:dyDescent="0.25">
      <c r="A17" s="8"/>
      <c r="B17" s="9" t="e">
        <f>VLOOKUP(A17,'Data - (School #7)'!$U$2:$V$51,2,FALSE)</f>
        <v>#N/A</v>
      </c>
      <c r="C17" s="10"/>
      <c r="D17" s="11"/>
      <c r="E17" s="11"/>
      <c r="F17" s="11"/>
      <c r="G17" s="11"/>
      <c r="H17" s="11"/>
      <c r="I17" s="11"/>
      <c r="J17" s="12"/>
      <c r="K17" s="12"/>
      <c r="L17" s="12"/>
      <c r="M17" s="12"/>
      <c r="N17" s="12"/>
      <c r="O17" s="12"/>
      <c r="P17" s="12">
        <f t="shared" si="2"/>
        <v>0</v>
      </c>
      <c r="Q17" s="12">
        <f t="shared" si="3"/>
        <v>0</v>
      </c>
      <c r="R17" s="12">
        <f t="shared" si="4"/>
        <v>0</v>
      </c>
      <c r="S17" s="12">
        <f t="shared" si="5"/>
        <v>0</v>
      </c>
      <c r="T17" s="12">
        <f t="shared" si="6"/>
        <v>0</v>
      </c>
      <c r="U17" s="12">
        <f t="shared" si="7"/>
        <v>0</v>
      </c>
      <c r="V17" s="8"/>
    </row>
    <row r="18" spans="1:22" x14ac:dyDescent="0.25">
      <c r="A18" s="8"/>
      <c r="B18" s="9" t="e">
        <f>VLOOKUP(A18,'Data - (School #7)'!$U$2:$V$51,2,FALSE)</f>
        <v>#N/A</v>
      </c>
      <c r="C18" s="10"/>
      <c r="D18" s="11"/>
      <c r="E18" s="11"/>
      <c r="F18" s="11"/>
      <c r="G18" s="11"/>
      <c r="H18" s="11"/>
      <c r="I18" s="11"/>
      <c r="J18" s="12"/>
      <c r="K18" s="12"/>
      <c r="L18" s="12"/>
      <c r="M18" s="12"/>
      <c r="N18" s="12"/>
      <c r="O18" s="12"/>
      <c r="P18" s="12">
        <f t="shared" si="2"/>
        <v>0</v>
      </c>
      <c r="Q18" s="12">
        <f t="shared" si="3"/>
        <v>0</v>
      </c>
      <c r="R18" s="12">
        <f t="shared" si="4"/>
        <v>0</v>
      </c>
      <c r="S18" s="12">
        <f t="shared" si="5"/>
        <v>0</v>
      </c>
      <c r="T18" s="12">
        <f t="shared" si="6"/>
        <v>0</v>
      </c>
      <c r="U18" s="12">
        <f t="shared" si="7"/>
        <v>0</v>
      </c>
      <c r="V18" s="8"/>
    </row>
    <row r="19" spans="1:22" x14ac:dyDescent="0.25">
      <c r="A19" s="8"/>
      <c r="B19" s="9" t="e">
        <f>VLOOKUP(A19,'Data - (School #7)'!$U$2:$V$51,2,FALSE)</f>
        <v>#N/A</v>
      </c>
      <c r="C19" s="10"/>
      <c r="D19" s="11"/>
      <c r="E19" s="11"/>
      <c r="F19" s="11"/>
      <c r="G19" s="11"/>
      <c r="H19" s="11"/>
      <c r="I19" s="11"/>
      <c r="J19" s="12"/>
      <c r="K19" s="12"/>
      <c r="L19" s="12"/>
      <c r="M19" s="12"/>
      <c r="N19" s="12"/>
      <c r="O19" s="12"/>
      <c r="P19" s="12">
        <f t="shared" si="2"/>
        <v>0</v>
      </c>
      <c r="Q19" s="12">
        <f t="shared" si="3"/>
        <v>0</v>
      </c>
      <c r="R19" s="12">
        <f t="shared" si="4"/>
        <v>0</v>
      </c>
      <c r="S19" s="12">
        <f t="shared" si="5"/>
        <v>0</v>
      </c>
      <c r="T19" s="12">
        <f t="shared" si="6"/>
        <v>0</v>
      </c>
      <c r="U19" s="12">
        <f t="shared" si="7"/>
        <v>0</v>
      </c>
      <c r="V19" s="8"/>
    </row>
    <row r="20" spans="1:22" x14ac:dyDescent="0.25">
      <c r="A20" s="8"/>
      <c r="B20" s="9" t="e">
        <f>VLOOKUP(A20,'Data - (School #7)'!$U$2:$V$51,2,FALSE)</f>
        <v>#N/A</v>
      </c>
      <c r="C20" s="10"/>
      <c r="D20" s="11"/>
      <c r="E20" s="11"/>
      <c r="F20" s="11"/>
      <c r="G20" s="11"/>
      <c r="H20" s="11"/>
      <c r="I20" s="11"/>
      <c r="J20" s="12"/>
      <c r="K20" s="12"/>
      <c r="L20" s="12"/>
      <c r="M20" s="12"/>
      <c r="N20" s="12"/>
      <c r="O20" s="12"/>
      <c r="P20" s="12">
        <f t="shared" si="2"/>
        <v>0</v>
      </c>
      <c r="Q20" s="12">
        <f t="shared" si="3"/>
        <v>0</v>
      </c>
      <c r="R20" s="12">
        <f t="shared" si="4"/>
        <v>0</v>
      </c>
      <c r="S20" s="12">
        <f t="shared" si="5"/>
        <v>0</v>
      </c>
      <c r="T20" s="12">
        <f t="shared" si="6"/>
        <v>0</v>
      </c>
      <c r="U20" s="12">
        <f t="shared" si="7"/>
        <v>0</v>
      </c>
      <c r="V20" s="8"/>
    </row>
    <row r="21" spans="1:22" x14ac:dyDescent="0.25">
      <c r="A21" s="8"/>
      <c r="B21" s="9" t="e">
        <f>VLOOKUP(A21,'Data - (School #7)'!$U$2:$V$51,2,FALSE)</f>
        <v>#N/A</v>
      </c>
      <c r="C21" s="10"/>
      <c r="D21" s="11"/>
      <c r="E21" s="11"/>
      <c r="F21" s="11"/>
      <c r="G21" s="11"/>
      <c r="H21" s="11"/>
      <c r="I21" s="11"/>
      <c r="J21" s="12"/>
      <c r="K21" s="12"/>
      <c r="L21" s="12"/>
      <c r="M21" s="12"/>
      <c r="N21" s="12"/>
      <c r="O21" s="12"/>
      <c r="P21" s="12">
        <f t="shared" si="2"/>
        <v>0</v>
      </c>
      <c r="Q21" s="12">
        <f t="shared" si="3"/>
        <v>0</v>
      </c>
      <c r="R21" s="12">
        <f t="shared" si="4"/>
        <v>0</v>
      </c>
      <c r="S21" s="12">
        <f t="shared" si="5"/>
        <v>0</v>
      </c>
      <c r="T21" s="12">
        <f t="shared" si="6"/>
        <v>0</v>
      </c>
      <c r="U21" s="12">
        <f t="shared" si="7"/>
        <v>0</v>
      </c>
      <c r="V21" s="8"/>
    </row>
    <row r="22" spans="1:22" x14ac:dyDescent="0.25">
      <c r="A22" s="8"/>
      <c r="B22" s="9" t="e">
        <f>VLOOKUP(A22,'Data - (School #7)'!$U$2:$V$51,2,FALSE)</f>
        <v>#N/A</v>
      </c>
      <c r="C22" s="10"/>
      <c r="D22" s="11"/>
      <c r="E22" s="11"/>
      <c r="F22" s="11"/>
      <c r="G22" s="11"/>
      <c r="H22" s="11"/>
      <c r="I22" s="11"/>
      <c r="J22" s="12"/>
      <c r="K22" s="12"/>
      <c r="L22" s="12"/>
      <c r="M22" s="12"/>
      <c r="N22" s="12"/>
      <c r="O22" s="12"/>
      <c r="P22" s="12">
        <f t="shared" si="2"/>
        <v>0</v>
      </c>
      <c r="Q22" s="12">
        <f t="shared" si="3"/>
        <v>0</v>
      </c>
      <c r="R22" s="12"/>
      <c r="S22" s="12">
        <f t="shared" si="5"/>
        <v>0</v>
      </c>
      <c r="T22" s="12">
        <f t="shared" si="6"/>
        <v>0</v>
      </c>
      <c r="U22" s="12">
        <f t="shared" si="7"/>
        <v>0</v>
      </c>
      <c r="V22" s="8"/>
    </row>
    <row r="23" spans="1:22" x14ac:dyDescent="0.25">
      <c r="A23" s="8"/>
      <c r="B23" s="9" t="e">
        <f>VLOOKUP(A23,'Data - (School #7)'!$U$2:$V$51,2,FALSE)</f>
        <v>#N/A</v>
      </c>
      <c r="C23" s="10"/>
      <c r="D23" s="11"/>
      <c r="E23" s="11"/>
      <c r="F23" s="11"/>
      <c r="G23" s="11"/>
      <c r="H23" s="11"/>
      <c r="I23" s="11"/>
      <c r="J23" s="12"/>
      <c r="K23" s="12"/>
      <c r="L23" s="12"/>
      <c r="M23" s="12"/>
      <c r="N23" s="12"/>
      <c r="O23" s="12"/>
      <c r="P23" s="12">
        <f t="shared" si="2"/>
        <v>0</v>
      </c>
      <c r="Q23" s="12">
        <f t="shared" si="3"/>
        <v>0</v>
      </c>
      <c r="R23" s="12">
        <f t="shared" si="4"/>
        <v>0</v>
      </c>
      <c r="S23" s="12">
        <f t="shared" si="5"/>
        <v>0</v>
      </c>
      <c r="T23" s="12">
        <f t="shared" si="6"/>
        <v>0</v>
      </c>
      <c r="U23" s="12">
        <f t="shared" si="7"/>
        <v>0</v>
      </c>
      <c r="V23" s="8"/>
    </row>
    <row r="24" spans="1:22" x14ac:dyDescent="0.25">
      <c r="A24" s="8"/>
      <c r="B24" s="9" t="e">
        <f>VLOOKUP(A24,'Data - (School #7)'!$U$2:$V$51,2,FALSE)</f>
        <v>#N/A</v>
      </c>
      <c r="C24" s="10"/>
      <c r="D24" s="11"/>
      <c r="E24" s="11"/>
      <c r="F24" s="11"/>
      <c r="G24" s="11"/>
      <c r="H24" s="11"/>
      <c r="I24" s="11"/>
      <c r="J24" s="12"/>
      <c r="K24" s="12"/>
      <c r="L24" s="12"/>
      <c r="M24" s="12"/>
      <c r="N24" s="12"/>
      <c r="O24" s="12"/>
      <c r="P24" s="12">
        <f t="shared" si="0"/>
        <v>0</v>
      </c>
      <c r="Q24" s="12">
        <f t="shared" si="0"/>
        <v>0</v>
      </c>
      <c r="R24" s="12">
        <f t="shared" si="0"/>
        <v>0</v>
      </c>
      <c r="S24" s="12">
        <f t="shared" si="0"/>
        <v>0</v>
      </c>
      <c r="T24" s="12">
        <f t="shared" si="0"/>
        <v>0</v>
      </c>
      <c r="U24" s="12">
        <f t="shared" si="1"/>
        <v>0</v>
      </c>
      <c r="V24" s="8"/>
    </row>
    <row r="25" spans="1:22" x14ac:dyDescent="0.25">
      <c r="A25" s="8"/>
      <c r="B25" s="9" t="e">
        <f>VLOOKUP(A25,'Data - (School #7)'!$U$2:$V$51,2,FALSE)</f>
        <v>#N/A</v>
      </c>
      <c r="C25" s="10"/>
      <c r="D25" s="11"/>
      <c r="E25" s="11"/>
      <c r="F25" s="11"/>
      <c r="G25" s="11"/>
      <c r="H25" s="11"/>
      <c r="I25" s="11"/>
      <c r="J25" s="12"/>
      <c r="K25" s="12"/>
      <c r="L25" s="12"/>
      <c r="M25" s="12"/>
      <c r="N25" s="12"/>
      <c r="O25" s="12"/>
      <c r="P25" s="12">
        <f t="shared" si="0"/>
        <v>0</v>
      </c>
      <c r="Q25" s="12">
        <f t="shared" si="0"/>
        <v>0</v>
      </c>
      <c r="R25" s="12">
        <f t="shared" si="0"/>
        <v>0</v>
      </c>
      <c r="S25" s="12">
        <f t="shared" si="0"/>
        <v>0</v>
      </c>
      <c r="T25" s="12">
        <f t="shared" si="0"/>
        <v>0</v>
      </c>
      <c r="U25" s="12">
        <f t="shared" si="1"/>
        <v>0</v>
      </c>
      <c r="V25" s="8"/>
    </row>
    <row r="26" spans="1:22" x14ac:dyDescent="0.25">
      <c r="A26" s="8"/>
      <c r="B26" s="9" t="e">
        <f>VLOOKUP(A26,'Data - (School #7)'!$U$2:$V$51,2,FALSE)</f>
        <v>#N/A</v>
      </c>
      <c r="C26" s="10"/>
      <c r="D26" s="11"/>
      <c r="E26" s="11"/>
      <c r="F26" s="11"/>
      <c r="G26" s="11"/>
      <c r="H26" s="11"/>
      <c r="I26" s="11"/>
      <c r="J26" s="12"/>
      <c r="K26" s="12"/>
      <c r="L26" s="12"/>
      <c r="M26" s="12"/>
      <c r="N26" s="12"/>
      <c r="O26" s="12"/>
      <c r="P26" s="12">
        <f t="shared" si="0"/>
        <v>0</v>
      </c>
      <c r="Q26" s="12">
        <f t="shared" si="0"/>
        <v>0</v>
      </c>
      <c r="R26" s="12">
        <f t="shared" si="0"/>
        <v>0</v>
      </c>
      <c r="S26" s="12">
        <f t="shared" si="0"/>
        <v>0</v>
      </c>
      <c r="T26" s="12">
        <f t="shared" si="0"/>
        <v>0</v>
      </c>
      <c r="U26" s="12">
        <f t="shared" si="1"/>
        <v>0</v>
      </c>
      <c r="V26" s="8"/>
    </row>
    <row r="27" spans="1:22" x14ac:dyDescent="0.25">
      <c r="A27" s="8"/>
      <c r="B27" s="9" t="e">
        <f>VLOOKUP(A27,'Data - (School #7)'!$U$2:$V$51,2,FALSE)</f>
        <v>#N/A</v>
      </c>
      <c r="C27" s="10"/>
      <c r="D27" s="11"/>
      <c r="E27" s="11"/>
      <c r="F27" s="11"/>
      <c r="G27" s="11"/>
      <c r="H27" s="11"/>
      <c r="I27" s="11"/>
      <c r="J27" s="12"/>
      <c r="K27" s="12"/>
      <c r="L27" s="12"/>
      <c r="M27" s="12"/>
      <c r="N27" s="12"/>
      <c r="O27" s="12"/>
      <c r="P27" s="12">
        <f t="shared" si="0"/>
        <v>0</v>
      </c>
      <c r="Q27" s="12">
        <f t="shared" si="0"/>
        <v>0</v>
      </c>
      <c r="R27" s="12">
        <f t="shared" si="0"/>
        <v>0</v>
      </c>
      <c r="S27" s="12">
        <f t="shared" si="0"/>
        <v>0</v>
      </c>
      <c r="T27" s="12">
        <f t="shared" si="0"/>
        <v>0</v>
      </c>
      <c r="U27" s="12">
        <f t="shared" si="1"/>
        <v>0</v>
      </c>
      <c r="V27" s="8"/>
    </row>
    <row r="28" spans="1:22" x14ac:dyDescent="0.25">
      <c r="A28" s="8"/>
      <c r="B28" s="9" t="e">
        <f>VLOOKUP(A28,'Data - (School #7)'!$U$2:$V$51,2,FALSE)</f>
        <v>#N/A</v>
      </c>
      <c r="C28" s="10"/>
      <c r="D28" s="11"/>
      <c r="E28" s="11"/>
      <c r="F28" s="11"/>
      <c r="G28" s="11"/>
      <c r="H28" s="11"/>
      <c r="I28" s="11"/>
      <c r="J28" s="12"/>
      <c r="K28" s="12"/>
      <c r="L28" s="12"/>
      <c r="M28" s="12"/>
      <c r="N28" s="12"/>
      <c r="O28" s="12"/>
      <c r="P28" s="12">
        <f t="shared" si="0"/>
        <v>0</v>
      </c>
      <c r="Q28" s="12">
        <f t="shared" si="0"/>
        <v>0</v>
      </c>
      <c r="R28" s="12">
        <f t="shared" si="0"/>
        <v>0</v>
      </c>
      <c r="S28" s="12">
        <f t="shared" si="0"/>
        <v>0</v>
      </c>
      <c r="T28" s="12">
        <f t="shared" si="0"/>
        <v>0</v>
      </c>
      <c r="U28" s="12">
        <f t="shared" si="1"/>
        <v>0</v>
      </c>
      <c r="V28" s="8"/>
    </row>
    <row r="29" spans="1:22" x14ac:dyDescent="0.25">
      <c r="A29" s="8"/>
      <c r="B29" s="9" t="e">
        <f>VLOOKUP(A29,'Data - (School #7)'!$U$2:$V$51,2,FALSE)</f>
        <v>#N/A</v>
      </c>
      <c r="C29" s="10"/>
      <c r="D29" s="11"/>
      <c r="E29" s="11"/>
      <c r="F29" s="11"/>
      <c r="G29" s="11"/>
      <c r="H29" s="11"/>
      <c r="I29" s="11"/>
      <c r="J29" s="12"/>
      <c r="K29" s="12"/>
      <c r="L29" s="12"/>
      <c r="M29" s="12"/>
      <c r="N29" s="12"/>
      <c r="O29" s="12"/>
      <c r="P29" s="12">
        <f t="shared" si="0"/>
        <v>0</v>
      </c>
      <c r="Q29" s="12">
        <f t="shared" si="0"/>
        <v>0</v>
      </c>
      <c r="R29" s="12">
        <f t="shared" si="0"/>
        <v>0</v>
      </c>
      <c r="S29" s="12">
        <f t="shared" si="0"/>
        <v>0</v>
      </c>
      <c r="T29" s="12">
        <f t="shared" si="0"/>
        <v>0</v>
      </c>
      <c r="U29" s="12">
        <f t="shared" si="1"/>
        <v>0</v>
      </c>
      <c r="V29" s="8"/>
    </row>
    <row r="30" spans="1:22" x14ac:dyDescent="0.25">
      <c r="A30" s="8"/>
      <c r="B30" s="9" t="e">
        <f>VLOOKUP(A30,'Data - (School #7)'!$U$2:$V$51,2,FALSE)</f>
        <v>#N/A</v>
      </c>
      <c r="C30" s="10"/>
      <c r="D30" s="11"/>
      <c r="E30" s="11"/>
      <c r="F30" s="11"/>
      <c r="G30" s="11"/>
      <c r="H30" s="11"/>
      <c r="I30" s="11"/>
      <c r="J30" s="12"/>
      <c r="K30" s="12"/>
      <c r="L30" s="12"/>
      <c r="M30" s="12"/>
      <c r="N30" s="12"/>
      <c r="O30" s="12"/>
      <c r="P30" s="12">
        <f t="shared" si="0"/>
        <v>0</v>
      </c>
      <c r="Q30" s="12">
        <f t="shared" si="0"/>
        <v>0</v>
      </c>
      <c r="R30" s="12">
        <f t="shared" si="0"/>
        <v>0</v>
      </c>
      <c r="S30" s="12">
        <f t="shared" si="0"/>
        <v>0</v>
      </c>
      <c r="T30" s="12">
        <f t="shared" si="0"/>
        <v>0</v>
      </c>
      <c r="U30" s="12">
        <f t="shared" si="1"/>
        <v>0</v>
      </c>
      <c r="V30" s="8"/>
    </row>
    <row r="31" spans="1:22" x14ac:dyDescent="0.25">
      <c r="A31" s="8"/>
      <c r="B31" s="9" t="e">
        <f>VLOOKUP(A31,'Data - (School #7)'!$U$2:$V$51,2,FALSE)</f>
        <v>#N/A</v>
      </c>
      <c r="C31" s="10"/>
      <c r="D31" s="11"/>
      <c r="E31" s="11"/>
      <c r="F31" s="11"/>
      <c r="G31" s="11"/>
      <c r="H31" s="11"/>
      <c r="I31" s="11"/>
      <c r="J31" s="12"/>
      <c r="K31" s="12"/>
      <c r="L31" s="12"/>
      <c r="M31" s="12"/>
      <c r="N31" s="12"/>
      <c r="O31" s="12"/>
      <c r="P31" s="12">
        <f t="shared" si="0"/>
        <v>0</v>
      </c>
      <c r="Q31" s="12">
        <f t="shared" si="0"/>
        <v>0</v>
      </c>
      <c r="R31" s="12">
        <f t="shared" si="0"/>
        <v>0</v>
      </c>
      <c r="S31" s="12">
        <f t="shared" si="0"/>
        <v>0</v>
      </c>
      <c r="T31" s="12">
        <f t="shared" si="0"/>
        <v>0</v>
      </c>
      <c r="U31" s="12">
        <f t="shared" si="1"/>
        <v>0</v>
      </c>
      <c r="V31" s="8"/>
    </row>
    <row r="32" spans="1:22" x14ac:dyDescent="0.25">
      <c r="A32" s="8"/>
      <c r="B32" s="9" t="e">
        <f>VLOOKUP(A32,'Data - (School #7)'!$U$2:$V$51,2,FALSE)</f>
        <v>#N/A</v>
      </c>
      <c r="C32" s="10"/>
      <c r="D32" s="11"/>
      <c r="E32" s="11"/>
      <c r="F32" s="11"/>
      <c r="G32" s="11"/>
      <c r="H32" s="11"/>
      <c r="I32" s="11"/>
      <c r="J32" s="12"/>
      <c r="K32" s="12"/>
      <c r="L32" s="12"/>
      <c r="M32" s="12"/>
      <c r="N32" s="12"/>
      <c r="O32" s="12"/>
      <c r="P32" s="12">
        <f t="shared" si="0"/>
        <v>0</v>
      </c>
      <c r="Q32" s="12">
        <f t="shared" si="0"/>
        <v>0</v>
      </c>
      <c r="R32" s="12">
        <f t="shared" si="0"/>
        <v>0</v>
      </c>
      <c r="S32" s="12">
        <f t="shared" si="0"/>
        <v>0</v>
      </c>
      <c r="T32" s="12">
        <f t="shared" si="0"/>
        <v>0</v>
      </c>
      <c r="U32" s="12">
        <f t="shared" si="1"/>
        <v>0</v>
      </c>
      <c r="V32" s="8"/>
    </row>
    <row r="33" spans="1:22" x14ac:dyDescent="0.25">
      <c r="A33" s="8"/>
      <c r="B33" s="9" t="e">
        <f>VLOOKUP(A33,'Data - (School #7)'!$U$2:$V$51,2,FALSE)</f>
        <v>#N/A</v>
      </c>
      <c r="C33" s="10"/>
      <c r="D33" s="11"/>
      <c r="E33" s="11"/>
      <c r="F33" s="11"/>
      <c r="G33" s="11"/>
      <c r="H33" s="11"/>
      <c r="I33" s="11"/>
      <c r="J33" s="12"/>
      <c r="K33" s="12"/>
      <c r="L33" s="12"/>
      <c r="M33" s="12"/>
      <c r="N33" s="12"/>
      <c r="O33" s="12"/>
      <c r="P33" s="12">
        <f t="shared" si="0"/>
        <v>0</v>
      </c>
      <c r="Q33" s="12">
        <f t="shared" si="0"/>
        <v>0</v>
      </c>
      <c r="R33" s="12">
        <f t="shared" si="0"/>
        <v>0</v>
      </c>
      <c r="S33" s="12">
        <f t="shared" si="0"/>
        <v>0</v>
      </c>
      <c r="T33" s="12">
        <f t="shared" si="0"/>
        <v>0</v>
      </c>
      <c r="U33" s="12">
        <f t="shared" si="1"/>
        <v>0</v>
      </c>
      <c r="V33" s="8"/>
    </row>
    <row r="34" spans="1:22" x14ac:dyDescent="0.25">
      <c r="A34" s="8"/>
      <c r="B34" s="9" t="e">
        <f>VLOOKUP(A34,'Data - (School #7)'!$U$2:$V$51,2,FALSE)</f>
        <v>#N/A</v>
      </c>
      <c r="C34" s="10"/>
      <c r="D34" s="11"/>
      <c r="E34" s="11"/>
      <c r="F34" s="11"/>
      <c r="G34" s="11"/>
      <c r="H34" s="11"/>
      <c r="I34" s="11"/>
      <c r="J34" s="12"/>
      <c r="K34" s="12"/>
      <c r="L34" s="12"/>
      <c r="M34" s="12"/>
      <c r="N34" s="12"/>
      <c r="O34" s="12"/>
      <c r="P34" s="12">
        <f t="shared" si="0"/>
        <v>0</v>
      </c>
      <c r="Q34" s="12">
        <f t="shared" si="0"/>
        <v>0</v>
      </c>
      <c r="R34" s="12">
        <f t="shared" si="0"/>
        <v>0</v>
      </c>
      <c r="S34" s="12">
        <f t="shared" si="0"/>
        <v>0</v>
      </c>
      <c r="T34" s="12">
        <f t="shared" si="0"/>
        <v>0</v>
      </c>
      <c r="U34" s="12">
        <f t="shared" si="1"/>
        <v>0</v>
      </c>
      <c r="V34" s="8"/>
    </row>
    <row r="35" spans="1:22" x14ac:dyDescent="0.25">
      <c r="A35" s="8"/>
      <c r="B35" s="9" t="e">
        <f>VLOOKUP(A35,'Data - (School #7)'!$U$2:$V$51,2,FALSE)</f>
        <v>#N/A</v>
      </c>
      <c r="C35" s="10"/>
      <c r="D35" s="11"/>
      <c r="E35" s="11"/>
      <c r="F35" s="11"/>
      <c r="G35" s="11"/>
      <c r="H35" s="11"/>
      <c r="I35" s="11"/>
      <c r="J35" s="12"/>
      <c r="K35" s="12"/>
      <c r="L35" s="12"/>
      <c r="M35" s="12"/>
      <c r="N35" s="12"/>
      <c r="O35" s="12"/>
      <c r="P35" s="12">
        <f t="shared" si="0"/>
        <v>0</v>
      </c>
      <c r="Q35" s="12">
        <f t="shared" si="0"/>
        <v>0</v>
      </c>
      <c r="R35" s="12">
        <f t="shared" si="0"/>
        <v>0</v>
      </c>
      <c r="S35" s="12">
        <f t="shared" si="0"/>
        <v>0</v>
      </c>
      <c r="T35" s="12">
        <f t="shared" si="0"/>
        <v>0</v>
      </c>
      <c r="U35" s="12">
        <f t="shared" si="1"/>
        <v>0</v>
      </c>
      <c r="V35" s="8"/>
    </row>
    <row r="36" spans="1:22" x14ac:dyDescent="0.25">
      <c r="A36" s="8"/>
      <c r="B36" s="9" t="e">
        <f>VLOOKUP(A36,'Data - (School #7)'!$U$2:$V$51,2,FALSE)</f>
        <v>#N/A</v>
      </c>
      <c r="C36" s="10"/>
      <c r="D36" s="11"/>
      <c r="E36" s="11"/>
      <c r="F36" s="11"/>
      <c r="G36" s="11"/>
      <c r="H36" s="11"/>
      <c r="I36" s="11"/>
      <c r="J36" s="12"/>
      <c r="K36" s="12"/>
      <c r="L36" s="12"/>
      <c r="M36" s="12"/>
      <c r="N36" s="12"/>
      <c r="O36" s="12"/>
      <c r="P36" s="12">
        <f t="shared" si="0"/>
        <v>0</v>
      </c>
      <c r="Q36" s="12">
        <f t="shared" si="0"/>
        <v>0</v>
      </c>
      <c r="R36" s="12">
        <f t="shared" si="0"/>
        <v>0</v>
      </c>
      <c r="S36" s="12">
        <f t="shared" si="0"/>
        <v>0</v>
      </c>
      <c r="T36" s="12">
        <f t="shared" si="0"/>
        <v>0</v>
      </c>
      <c r="U36" s="12">
        <f t="shared" si="1"/>
        <v>0</v>
      </c>
      <c r="V36" s="8"/>
    </row>
    <row r="37" spans="1:22" x14ac:dyDescent="0.25">
      <c r="A37" s="8"/>
      <c r="B37" s="9" t="e">
        <f>VLOOKUP(A37,'Data - (School #7)'!$U$2:$V$51,2,FALSE)</f>
        <v>#N/A</v>
      </c>
      <c r="C37" s="10"/>
      <c r="D37" s="11"/>
      <c r="E37" s="11"/>
      <c r="F37" s="11"/>
      <c r="G37" s="11"/>
      <c r="H37" s="11"/>
      <c r="I37" s="11"/>
      <c r="J37" s="12"/>
      <c r="K37" s="12"/>
      <c r="L37" s="12"/>
      <c r="M37" s="12"/>
      <c r="N37" s="12"/>
      <c r="O37" s="12"/>
      <c r="P37" s="12">
        <f t="shared" si="0"/>
        <v>0</v>
      </c>
      <c r="Q37" s="12">
        <f t="shared" si="0"/>
        <v>0</v>
      </c>
      <c r="R37" s="12">
        <f t="shared" si="0"/>
        <v>0</v>
      </c>
      <c r="S37" s="12">
        <f t="shared" si="0"/>
        <v>0</v>
      </c>
      <c r="T37" s="12">
        <f t="shared" si="0"/>
        <v>0</v>
      </c>
      <c r="U37" s="12">
        <f t="shared" si="1"/>
        <v>0</v>
      </c>
      <c r="V37" s="8"/>
    </row>
    <row r="38" spans="1:22" x14ac:dyDescent="0.25">
      <c r="A38" s="8"/>
      <c r="B38" s="9" t="e">
        <f>VLOOKUP(A38,'Data - (School #7)'!$U$2:$V$51,2,FALSE)</f>
        <v>#N/A</v>
      </c>
      <c r="C38" s="10"/>
      <c r="D38" s="11"/>
      <c r="E38" s="11"/>
      <c r="F38" s="11"/>
      <c r="G38" s="11"/>
      <c r="H38" s="11"/>
      <c r="I38" s="11"/>
      <c r="J38" s="12"/>
      <c r="K38" s="12"/>
      <c r="L38" s="12"/>
      <c r="M38" s="12"/>
      <c r="N38" s="12"/>
      <c r="O38" s="12"/>
      <c r="P38" s="12">
        <f t="shared" si="0"/>
        <v>0</v>
      </c>
      <c r="Q38" s="12">
        <f t="shared" si="0"/>
        <v>0</v>
      </c>
      <c r="R38" s="12">
        <f t="shared" si="0"/>
        <v>0</v>
      </c>
      <c r="S38" s="12">
        <f t="shared" si="0"/>
        <v>0</v>
      </c>
      <c r="T38" s="12">
        <f t="shared" si="0"/>
        <v>0</v>
      </c>
      <c r="U38" s="12">
        <f t="shared" si="1"/>
        <v>0</v>
      </c>
      <c r="V38" s="8"/>
    </row>
    <row r="39" spans="1:22" x14ac:dyDescent="0.25">
      <c r="A39" s="8"/>
      <c r="B39" s="9" t="e">
        <f>VLOOKUP(A39,'Data - (School #7)'!$U$2:$V$51,2,FALSE)</f>
        <v>#N/A</v>
      </c>
      <c r="C39" s="10"/>
      <c r="D39" s="11"/>
      <c r="E39" s="11"/>
      <c r="F39" s="11"/>
      <c r="G39" s="11"/>
      <c r="H39" s="11"/>
      <c r="I39" s="11"/>
      <c r="J39" s="12"/>
      <c r="K39" s="12"/>
      <c r="L39" s="12"/>
      <c r="M39" s="12"/>
      <c r="N39" s="12"/>
      <c r="O39" s="12"/>
      <c r="P39" s="12">
        <f t="shared" si="0"/>
        <v>0</v>
      </c>
      <c r="Q39" s="12">
        <f t="shared" si="0"/>
        <v>0</v>
      </c>
      <c r="R39" s="12">
        <f t="shared" si="0"/>
        <v>0</v>
      </c>
      <c r="S39" s="12">
        <f t="shared" si="0"/>
        <v>0</v>
      </c>
      <c r="T39" s="12">
        <f t="shared" si="0"/>
        <v>0</v>
      </c>
      <c r="U39" s="12">
        <f t="shared" si="1"/>
        <v>0</v>
      </c>
      <c r="V39" s="8"/>
    </row>
    <row r="40" spans="1:22" x14ac:dyDescent="0.25">
      <c r="A40" s="8"/>
      <c r="B40" s="9" t="e">
        <f>VLOOKUP(A40,'Data - (School #7)'!$U$2:$V$51,2,FALSE)</f>
        <v>#N/A</v>
      </c>
      <c r="C40" s="10"/>
      <c r="D40" s="11"/>
      <c r="E40" s="11"/>
      <c r="F40" s="11"/>
      <c r="G40" s="11"/>
      <c r="H40" s="11"/>
      <c r="I40" s="11"/>
      <c r="J40" s="12"/>
      <c r="K40" s="12"/>
      <c r="L40" s="12"/>
      <c r="M40" s="12"/>
      <c r="N40" s="12"/>
      <c r="O40" s="12"/>
      <c r="P40" s="12">
        <f t="shared" si="0"/>
        <v>0</v>
      </c>
      <c r="Q40" s="12">
        <f t="shared" si="0"/>
        <v>0</v>
      </c>
      <c r="R40" s="12">
        <f t="shared" si="0"/>
        <v>0</v>
      </c>
      <c r="S40" s="12">
        <f t="shared" si="0"/>
        <v>0</v>
      </c>
      <c r="T40" s="12">
        <f t="shared" si="0"/>
        <v>0</v>
      </c>
      <c r="U40" s="12">
        <f t="shared" si="1"/>
        <v>0</v>
      </c>
      <c r="V40" s="8"/>
    </row>
    <row r="41" spans="1:22" x14ac:dyDescent="0.25">
      <c r="A41" s="8"/>
      <c r="B41" s="9" t="e">
        <f>VLOOKUP(A41,'Data - (School #7)'!$U$2:$V$51,2,FALSE)</f>
        <v>#N/A</v>
      </c>
      <c r="C41" s="10"/>
      <c r="D41" s="11"/>
      <c r="E41" s="11"/>
      <c r="F41" s="11"/>
      <c r="G41" s="11"/>
      <c r="H41" s="11"/>
      <c r="I41" s="11"/>
      <c r="J41" s="12"/>
      <c r="K41" s="12"/>
      <c r="L41" s="12"/>
      <c r="M41" s="12"/>
      <c r="N41" s="12"/>
      <c r="O41" s="12"/>
      <c r="P41" s="12">
        <f t="shared" si="0"/>
        <v>0</v>
      </c>
      <c r="Q41" s="12">
        <f t="shared" si="0"/>
        <v>0</v>
      </c>
      <c r="R41" s="12">
        <f t="shared" si="0"/>
        <v>0</v>
      </c>
      <c r="S41" s="12">
        <f t="shared" si="0"/>
        <v>0</v>
      </c>
      <c r="T41" s="12">
        <f t="shared" si="0"/>
        <v>0</v>
      </c>
      <c r="U41" s="12">
        <f t="shared" si="1"/>
        <v>0</v>
      </c>
      <c r="V41" s="8"/>
    </row>
    <row r="42" spans="1:22" x14ac:dyDescent="0.25">
      <c r="A42" s="8"/>
      <c r="B42" s="9" t="e">
        <f>VLOOKUP(A42,'Data - (School #7)'!$U$2:$V$51,2,FALSE)</f>
        <v>#N/A</v>
      </c>
      <c r="C42" s="10"/>
      <c r="D42" s="11"/>
      <c r="E42" s="11"/>
      <c r="F42" s="11"/>
      <c r="G42" s="11"/>
      <c r="H42" s="11"/>
      <c r="I42" s="11"/>
      <c r="J42" s="12"/>
      <c r="K42" s="12"/>
      <c r="L42" s="12"/>
      <c r="M42" s="12"/>
      <c r="N42" s="12"/>
      <c r="O42" s="12"/>
      <c r="P42" s="12">
        <f t="shared" si="0"/>
        <v>0</v>
      </c>
      <c r="Q42" s="12">
        <f t="shared" si="0"/>
        <v>0</v>
      </c>
      <c r="R42" s="12">
        <f t="shared" si="0"/>
        <v>0</v>
      </c>
      <c r="S42" s="12">
        <f t="shared" si="0"/>
        <v>0</v>
      </c>
      <c r="T42" s="12">
        <f t="shared" si="0"/>
        <v>0</v>
      </c>
      <c r="U42" s="12">
        <f t="shared" si="1"/>
        <v>0</v>
      </c>
      <c r="V42" s="8"/>
    </row>
    <row r="43" spans="1:22" x14ac:dyDescent="0.25">
      <c r="A43" s="8"/>
      <c r="B43" s="9" t="e">
        <f>VLOOKUP(A43,'Data - (School #7)'!$U$2:$V$51,2,FALSE)</f>
        <v>#N/A</v>
      </c>
      <c r="C43" s="10"/>
      <c r="D43" s="11"/>
      <c r="E43" s="11"/>
      <c r="F43" s="11"/>
      <c r="G43" s="11"/>
      <c r="H43" s="11"/>
      <c r="I43" s="11"/>
      <c r="J43" s="12"/>
      <c r="K43" s="12"/>
      <c r="L43" s="12"/>
      <c r="M43" s="12"/>
      <c r="N43" s="12"/>
      <c r="O43" s="12"/>
      <c r="P43" s="12">
        <f t="shared" si="0"/>
        <v>0</v>
      </c>
      <c r="Q43" s="12">
        <f t="shared" si="0"/>
        <v>0</v>
      </c>
      <c r="R43" s="12">
        <f t="shared" si="0"/>
        <v>0</v>
      </c>
      <c r="S43" s="12">
        <f t="shared" si="0"/>
        <v>0</v>
      </c>
      <c r="T43" s="12">
        <f t="shared" si="0"/>
        <v>0</v>
      </c>
      <c r="U43" s="12">
        <f t="shared" si="1"/>
        <v>0</v>
      </c>
      <c r="V43" s="8"/>
    </row>
    <row r="44" spans="1:22" x14ac:dyDescent="0.25">
      <c r="A44" s="8"/>
      <c r="B44" s="9" t="e">
        <f>VLOOKUP(A44,'Data - (School #7)'!$U$2:$V$51,2,FALSE)</f>
        <v>#N/A</v>
      </c>
      <c r="C44" s="10"/>
      <c r="D44" s="11"/>
      <c r="E44" s="11"/>
      <c r="F44" s="11"/>
      <c r="G44" s="11"/>
      <c r="H44" s="11"/>
      <c r="I44" s="11"/>
      <c r="J44" s="12"/>
      <c r="K44" s="12"/>
      <c r="L44" s="12"/>
      <c r="M44" s="12"/>
      <c r="N44" s="12"/>
      <c r="O44" s="12"/>
      <c r="P44" s="12">
        <f t="shared" si="0"/>
        <v>0</v>
      </c>
      <c r="Q44" s="12">
        <f t="shared" si="0"/>
        <v>0</v>
      </c>
      <c r="R44" s="12">
        <f t="shared" si="0"/>
        <v>0</v>
      </c>
      <c r="S44" s="12">
        <f t="shared" si="0"/>
        <v>0</v>
      </c>
      <c r="T44" s="12">
        <f t="shared" si="0"/>
        <v>0</v>
      </c>
      <c r="U44" s="12">
        <f t="shared" si="1"/>
        <v>0</v>
      </c>
      <c r="V44" s="8"/>
    </row>
    <row r="45" spans="1:22" x14ac:dyDescent="0.25">
      <c r="A45" s="8"/>
      <c r="B45" s="9" t="e">
        <f>VLOOKUP(A45,'Data - (School #7)'!$U$2:$V$51,2,FALSE)</f>
        <v>#N/A</v>
      </c>
      <c r="C45" s="10"/>
      <c r="D45" s="11"/>
      <c r="E45" s="11"/>
      <c r="F45" s="11"/>
      <c r="G45" s="11"/>
      <c r="H45" s="11"/>
      <c r="I45" s="11"/>
      <c r="J45" s="12"/>
      <c r="K45" s="12"/>
      <c r="L45" s="12"/>
      <c r="M45" s="12"/>
      <c r="N45" s="12"/>
      <c r="O45" s="12"/>
      <c r="P45" s="12">
        <f t="shared" si="0"/>
        <v>0</v>
      </c>
      <c r="Q45" s="12">
        <f t="shared" si="0"/>
        <v>0</v>
      </c>
      <c r="R45" s="12">
        <f t="shared" si="0"/>
        <v>0</v>
      </c>
      <c r="S45" s="12">
        <f t="shared" si="0"/>
        <v>0</v>
      </c>
      <c r="T45" s="12">
        <f t="shared" si="0"/>
        <v>0</v>
      </c>
      <c r="U45" s="12">
        <f t="shared" si="1"/>
        <v>0</v>
      </c>
      <c r="V45" s="8"/>
    </row>
    <row r="46" spans="1:22" x14ac:dyDescent="0.25">
      <c r="A46" s="8"/>
      <c r="B46" s="9" t="e">
        <f>VLOOKUP(A46,'Data - (School #7)'!$U$2:$V$51,2,FALSE)</f>
        <v>#N/A</v>
      </c>
      <c r="C46" s="10"/>
      <c r="D46" s="11"/>
      <c r="E46" s="11"/>
      <c r="F46" s="11"/>
      <c r="G46" s="11"/>
      <c r="H46" s="11"/>
      <c r="I46" s="11"/>
      <c r="J46" s="12"/>
      <c r="K46" s="12"/>
      <c r="L46" s="12"/>
      <c r="M46" s="12"/>
      <c r="N46" s="12"/>
      <c r="O46" s="12"/>
      <c r="P46" s="12">
        <f t="shared" si="0"/>
        <v>0</v>
      </c>
      <c r="Q46" s="12">
        <f t="shared" si="0"/>
        <v>0</v>
      </c>
      <c r="R46" s="12">
        <f t="shared" si="0"/>
        <v>0</v>
      </c>
      <c r="S46" s="12">
        <f t="shared" si="0"/>
        <v>0</v>
      </c>
      <c r="T46" s="12">
        <f t="shared" si="0"/>
        <v>0</v>
      </c>
      <c r="U46" s="12">
        <f t="shared" si="1"/>
        <v>0</v>
      </c>
      <c r="V46" s="8"/>
    </row>
    <row r="47" spans="1:22" x14ac:dyDescent="0.25">
      <c r="A47" s="8"/>
      <c r="B47" s="9" t="e">
        <f>VLOOKUP(A47,'Data - (School #7)'!$U$2:$V$51,2,FALSE)</f>
        <v>#N/A</v>
      </c>
      <c r="C47" s="10"/>
      <c r="D47" s="11"/>
      <c r="E47" s="11"/>
      <c r="F47" s="11"/>
      <c r="G47" s="11"/>
      <c r="H47" s="11"/>
      <c r="I47" s="11"/>
      <c r="J47" s="12"/>
      <c r="K47" s="12"/>
      <c r="L47" s="12"/>
      <c r="M47" s="12"/>
      <c r="N47" s="12"/>
      <c r="O47" s="12"/>
      <c r="P47" s="12">
        <f t="shared" si="0"/>
        <v>0</v>
      </c>
      <c r="Q47" s="12">
        <f t="shared" si="0"/>
        <v>0</v>
      </c>
      <c r="R47" s="12">
        <f t="shared" si="0"/>
        <v>0</v>
      </c>
      <c r="S47" s="12">
        <f t="shared" si="0"/>
        <v>0</v>
      </c>
      <c r="T47" s="12">
        <f t="shared" si="0"/>
        <v>0</v>
      </c>
      <c r="U47" s="12">
        <f t="shared" si="1"/>
        <v>0</v>
      </c>
      <c r="V47" s="8"/>
    </row>
    <row r="48" spans="1:22" x14ac:dyDescent="0.25">
      <c r="A48" s="8"/>
      <c r="B48" s="9" t="e">
        <f>VLOOKUP(A48,'Data - (School #7)'!$U$2:$V$51,2,FALSE)</f>
        <v>#N/A</v>
      </c>
      <c r="C48" s="10"/>
      <c r="D48" s="11"/>
      <c r="E48" s="11"/>
      <c r="F48" s="11"/>
      <c r="G48" s="11"/>
      <c r="H48" s="11"/>
      <c r="I48" s="11"/>
      <c r="J48" s="12"/>
      <c r="K48" s="12"/>
      <c r="L48" s="12"/>
      <c r="M48" s="12"/>
      <c r="N48" s="12"/>
      <c r="O48" s="12"/>
      <c r="P48" s="12">
        <f t="shared" si="0"/>
        <v>0</v>
      </c>
      <c r="Q48" s="12">
        <f t="shared" si="0"/>
        <v>0</v>
      </c>
      <c r="R48" s="12">
        <f t="shared" si="0"/>
        <v>0</v>
      </c>
      <c r="S48" s="12">
        <f t="shared" si="0"/>
        <v>0</v>
      </c>
      <c r="T48" s="12">
        <f t="shared" si="0"/>
        <v>0</v>
      </c>
      <c r="U48" s="12">
        <f t="shared" si="1"/>
        <v>0</v>
      </c>
      <c r="V48" s="8"/>
    </row>
    <row r="49" spans="1:22" x14ac:dyDescent="0.25">
      <c r="A49" s="8"/>
      <c r="B49" s="9" t="e">
        <f>VLOOKUP(A49,'Data - (School #7)'!$U$2:$V$51,2,FALSE)</f>
        <v>#N/A</v>
      </c>
      <c r="C49" s="10"/>
      <c r="D49" s="11"/>
      <c r="E49" s="11"/>
      <c r="F49" s="11"/>
      <c r="G49" s="11"/>
      <c r="H49" s="11"/>
      <c r="I49" s="11"/>
      <c r="J49" s="12"/>
      <c r="K49" s="12"/>
      <c r="L49" s="12"/>
      <c r="M49" s="12"/>
      <c r="N49" s="12"/>
      <c r="O49" s="12"/>
      <c r="P49" s="12">
        <f t="shared" si="0"/>
        <v>0</v>
      </c>
      <c r="Q49" s="12">
        <f t="shared" si="0"/>
        <v>0</v>
      </c>
      <c r="R49" s="12">
        <f t="shared" si="0"/>
        <v>0</v>
      </c>
      <c r="S49" s="12">
        <f t="shared" si="0"/>
        <v>0</v>
      </c>
      <c r="T49" s="12">
        <f t="shared" si="0"/>
        <v>0</v>
      </c>
      <c r="U49" s="12">
        <f t="shared" si="1"/>
        <v>0</v>
      </c>
      <c r="V49" s="8"/>
    </row>
    <row r="50" spans="1:22" x14ac:dyDescent="0.25">
      <c r="A50" s="8"/>
      <c r="B50" s="9" t="e">
        <f>VLOOKUP(A50,'Data - (School #7)'!$U$2:$V$51,2,FALSE)</f>
        <v>#N/A</v>
      </c>
      <c r="C50" s="10"/>
      <c r="D50" s="11"/>
      <c r="E50" s="11"/>
      <c r="F50" s="11"/>
      <c r="G50" s="11"/>
      <c r="H50" s="11"/>
      <c r="I50" s="11"/>
      <c r="J50" s="12"/>
      <c r="K50" s="12"/>
      <c r="L50" s="12"/>
      <c r="M50" s="12"/>
      <c r="N50" s="12"/>
      <c r="O50" s="12"/>
      <c r="P50" s="12">
        <f t="shared" si="0"/>
        <v>0</v>
      </c>
      <c r="Q50" s="12">
        <f t="shared" si="0"/>
        <v>0</v>
      </c>
      <c r="R50" s="12">
        <f t="shared" si="0"/>
        <v>0</v>
      </c>
      <c r="S50" s="12">
        <f t="shared" si="0"/>
        <v>0</v>
      </c>
      <c r="T50" s="12">
        <f t="shared" si="0"/>
        <v>0</v>
      </c>
      <c r="U50" s="12">
        <f t="shared" si="1"/>
        <v>0</v>
      </c>
      <c r="V50" s="8"/>
    </row>
    <row r="51" spans="1:22" x14ac:dyDescent="0.25">
      <c r="A51" s="8"/>
      <c r="B51" s="9" t="e">
        <f>VLOOKUP(A51,'Data - (School #7)'!$U$2:$V$51,2,FALSE)</f>
        <v>#N/A</v>
      </c>
      <c r="C51" s="10"/>
      <c r="D51" s="11"/>
      <c r="E51" s="11"/>
      <c r="F51" s="11"/>
      <c r="G51" s="11"/>
      <c r="H51" s="11"/>
      <c r="I51" s="11"/>
      <c r="J51" s="12"/>
      <c r="K51" s="12"/>
      <c r="L51" s="12"/>
      <c r="M51" s="12"/>
      <c r="N51" s="12"/>
      <c r="O51" s="12"/>
      <c r="P51" s="12">
        <f t="shared" si="0"/>
        <v>0</v>
      </c>
      <c r="Q51" s="12">
        <f t="shared" si="0"/>
        <v>0</v>
      </c>
      <c r="R51" s="12">
        <f t="shared" si="0"/>
        <v>0</v>
      </c>
      <c r="S51" s="12">
        <f t="shared" si="0"/>
        <v>0</v>
      </c>
      <c r="T51" s="12">
        <f t="shared" si="0"/>
        <v>0</v>
      </c>
      <c r="U51" s="12">
        <f t="shared" si="1"/>
        <v>0</v>
      </c>
      <c r="V51" s="8"/>
    </row>
    <row r="52" spans="1:22" x14ac:dyDescent="0.25">
      <c r="A52" s="8"/>
      <c r="B52" s="9" t="e">
        <f>VLOOKUP(A52,'Data - (School #7)'!$U$2:$V$51,2,FALSE)</f>
        <v>#N/A</v>
      </c>
      <c r="C52" s="10"/>
      <c r="D52" s="11"/>
      <c r="E52" s="11"/>
      <c r="F52" s="11"/>
      <c r="G52" s="11"/>
      <c r="H52" s="11"/>
      <c r="I52" s="11"/>
      <c r="J52" s="12"/>
      <c r="K52" s="12"/>
      <c r="L52" s="12"/>
      <c r="M52" s="12"/>
      <c r="N52" s="12"/>
      <c r="O52" s="12"/>
      <c r="P52" s="12">
        <f t="shared" si="0"/>
        <v>0</v>
      </c>
      <c r="Q52" s="12">
        <f t="shared" si="0"/>
        <v>0</v>
      </c>
      <c r="R52" s="12">
        <f t="shared" si="0"/>
        <v>0</v>
      </c>
      <c r="S52" s="12">
        <f t="shared" si="0"/>
        <v>0</v>
      </c>
      <c r="T52" s="12">
        <f t="shared" si="0"/>
        <v>0</v>
      </c>
      <c r="U52" s="12">
        <f t="shared" si="1"/>
        <v>0</v>
      </c>
      <c r="V52" s="8"/>
    </row>
    <row r="53" spans="1:22" x14ac:dyDescent="0.25">
      <c r="A53" s="8"/>
      <c r="B53" s="9" t="e">
        <f>VLOOKUP(A53,'Data - (School #7)'!$U$2:$V$51,2,FALSE)</f>
        <v>#N/A</v>
      </c>
      <c r="D53" s="11"/>
      <c r="E53" s="11"/>
      <c r="F53" s="11"/>
      <c r="G53" s="11"/>
      <c r="H53" s="11"/>
      <c r="I53" s="11"/>
      <c r="J53" s="12"/>
      <c r="K53" s="12"/>
      <c r="L53" s="12"/>
      <c r="M53" s="12"/>
      <c r="N53" s="12"/>
      <c r="O53" s="12"/>
      <c r="P53" s="12">
        <f>J53*0.08</f>
        <v>0</v>
      </c>
      <c r="Q53" s="12">
        <f>K53*0.08</f>
        <v>0</v>
      </c>
      <c r="R53" s="12">
        <f>L53*0.08</f>
        <v>0</v>
      </c>
      <c r="S53" s="12">
        <f>M53*0.08</f>
        <v>0</v>
      </c>
      <c r="T53" s="12">
        <f>N53*0.08</f>
        <v>0</v>
      </c>
      <c r="U53" s="12">
        <f t="shared" si="1"/>
        <v>0</v>
      </c>
      <c r="V53" s="8"/>
    </row>
    <row r="54" spans="1:22" ht="15.5" x14ac:dyDescent="0.25">
      <c r="A54" s="118" t="s">
        <v>84</v>
      </c>
      <c r="B54" s="119"/>
      <c r="C54" s="119"/>
      <c r="D54" s="119"/>
      <c r="E54" s="119"/>
      <c r="F54" s="119"/>
      <c r="G54" s="119"/>
      <c r="H54" s="119"/>
      <c r="I54" s="120"/>
      <c r="J54" s="61">
        <f t="shared" ref="J54:O54" si="8">SUM(J4:J53)</f>
        <v>0</v>
      </c>
      <c r="K54" s="61">
        <f t="shared" si="8"/>
        <v>0</v>
      </c>
      <c r="L54" s="61">
        <f t="shared" si="8"/>
        <v>0</v>
      </c>
      <c r="M54" s="61">
        <f t="shared" si="8"/>
        <v>0</v>
      </c>
      <c r="N54" s="61">
        <f t="shared" si="8"/>
        <v>0</v>
      </c>
      <c r="O54" s="61">
        <f t="shared" si="8"/>
        <v>0</v>
      </c>
      <c r="P54" s="61">
        <f>SUM(P4:P53)</f>
        <v>0</v>
      </c>
      <c r="Q54" s="61">
        <f t="shared" ref="Q54:T54" si="9">SUM(Q4:Q53)</f>
        <v>0</v>
      </c>
      <c r="R54" s="61">
        <f t="shared" si="9"/>
        <v>0</v>
      </c>
      <c r="S54" s="61">
        <f t="shared" si="9"/>
        <v>0</v>
      </c>
      <c r="T54" s="61">
        <f t="shared" si="9"/>
        <v>0</v>
      </c>
      <c r="U54" s="61"/>
      <c r="V54" s="62"/>
    </row>
    <row r="55" spans="1:22" ht="18" x14ac:dyDescent="0.25">
      <c r="A55" s="116" t="s">
        <v>16</v>
      </c>
      <c r="B55" s="116"/>
      <c r="C55" s="116"/>
      <c r="D55" s="116"/>
      <c r="E55" s="116"/>
      <c r="F55" s="116"/>
      <c r="G55" s="116"/>
      <c r="H55" s="116"/>
      <c r="I55" s="116"/>
      <c r="J55" s="116"/>
      <c r="K55" s="116"/>
      <c r="L55" s="116"/>
      <c r="M55" s="116"/>
      <c r="N55" s="116"/>
      <c r="O55" s="116"/>
      <c r="P55" s="14"/>
      <c r="Q55" s="14"/>
      <c r="R55" s="14"/>
      <c r="S55" s="14"/>
      <c r="T55" s="14"/>
      <c r="U55" s="15">
        <f>SUM(U4:U53)</f>
        <v>0</v>
      </c>
      <c r="V55" s="16"/>
    </row>
    <row r="56" spans="1:22" ht="18" x14ac:dyDescent="0.25">
      <c r="A56" s="116" t="s">
        <v>17</v>
      </c>
      <c r="B56" s="116"/>
      <c r="C56" s="116"/>
      <c r="D56" s="116"/>
      <c r="E56" s="116"/>
      <c r="F56" s="116"/>
      <c r="G56" s="116"/>
      <c r="H56" s="116"/>
      <c r="I56" s="116"/>
      <c r="J56" s="116"/>
      <c r="K56" s="116"/>
      <c r="L56" s="116"/>
      <c r="M56" s="116"/>
      <c r="N56" s="116"/>
      <c r="O56" s="116"/>
      <c r="P56" s="14"/>
      <c r="Q56" s="14"/>
      <c r="R56" s="14"/>
      <c r="S56" s="14"/>
      <c r="T56" s="14"/>
      <c r="U56" s="15">
        <f>SUM(J4:O53)</f>
        <v>0</v>
      </c>
      <c r="V56" s="16"/>
    </row>
    <row r="57" spans="1:22" ht="18" x14ac:dyDescent="0.25">
      <c r="A57" s="116" t="s">
        <v>18</v>
      </c>
      <c r="B57" s="116"/>
      <c r="C57" s="116"/>
      <c r="D57" s="116"/>
      <c r="E57" s="116"/>
      <c r="F57" s="116"/>
      <c r="G57" s="116"/>
      <c r="H57" s="116"/>
      <c r="I57" s="116"/>
      <c r="J57" s="116"/>
      <c r="K57" s="116"/>
      <c r="L57" s="116"/>
      <c r="M57" s="116"/>
      <c r="N57" s="116"/>
      <c r="O57" s="116"/>
      <c r="P57" s="14"/>
      <c r="Q57" s="14"/>
      <c r="R57" s="14"/>
      <c r="S57" s="14"/>
      <c r="T57" s="14"/>
      <c r="U57" s="15">
        <f>SUM(U55:U56)</f>
        <v>0</v>
      </c>
      <c r="V57" s="16"/>
    </row>
  </sheetData>
  <mergeCells count="12">
    <mergeCell ref="A57:O57"/>
    <mergeCell ref="P2:T2"/>
    <mergeCell ref="V2:V3"/>
    <mergeCell ref="A55:O55"/>
    <mergeCell ref="A1:V1"/>
    <mergeCell ref="A56:O56"/>
    <mergeCell ref="A2:A3"/>
    <mergeCell ref="B2:B3"/>
    <mergeCell ref="C2:C3"/>
    <mergeCell ref="D2:I2"/>
    <mergeCell ref="J2:O2"/>
    <mergeCell ref="A54:I54"/>
  </mergeCells>
  <pageMargins left="0.7" right="0.7" top="0.75" bottom="0.75" header="0.3" footer="0.3"/>
  <pageSetup scale="66" orientation="landscape" r:id="rId1"/>
  <colBreaks count="1" manualBreakCount="1">
    <brk id="2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(School #7)'!$U$2:$U$51</xm:f>
          </x14:formula1>
          <xm:sqref>A4:A53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B92"/>
  <sheetViews>
    <sheetView zoomScaleNormal="100" workbookViewId="0">
      <selection activeCell="R7" sqref="R7"/>
    </sheetView>
  </sheetViews>
  <sheetFormatPr defaultRowHeight="12.5" x14ac:dyDescent="0.25"/>
  <cols>
    <col min="1" max="1" width="25.26953125" bestFit="1" customWidth="1"/>
    <col min="2" max="2" width="14.26953125" customWidth="1"/>
    <col min="3" max="3" width="25.26953125" style="6" bestFit="1" customWidth="1"/>
    <col min="4" max="4" width="11" style="7" bestFit="1" customWidth="1"/>
    <col min="5" max="5" width="20.26953125" style="6" bestFit="1" customWidth="1"/>
    <col min="6" max="6" width="9.453125" style="6" bestFit="1" customWidth="1"/>
    <col min="7" max="7" width="3.7265625" bestFit="1" customWidth="1"/>
    <col min="8" max="8" width="8.26953125" bestFit="1" customWidth="1"/>
    <col min="9" max="9" width="8.26953125" customWidth="1"/>
    <col min="10" max="10" width="6.453125" bestFit="1" customWidth="1"/>
    <col min="11" max="11" width="4.453125" bestFit="1" customWidth="1"/>
    <col min="12" max="12" width="18" bestFit="1" customWidth="1"/>
    <col min="13" max="13" width="32" bestFit="1" customWidth="1"/>
    <col min="14" max="14" width="20.54296875" bestFit="1" customWidth="1"/>
    <col min="15" max="15" width="18" bestFit="1" customWidth="1"/>
    <col min="16" max="16" width="17.453125" customWidth="1"/>
    <col min="21" max="21" width="24.26953125" hidden="1" customWidth="1"/>
    <col min="22" max="22" width="0" hidden="1" customWidth="1"/>
    <col min="27" max="27" width="35.54296875" customWidth="1"/>
    <col min="28" max="28" width="24.7265625" customWidth="1"/>
  </cols>
  <sheetData>
    <row r="1" spans="1:28" ht="29" x14ac:dyDescent="0.25">
      <c r="A1" s="1" t="s">
        <v>94</v>
      </c>
      <c r="B1" s="1" t="s">
        <v>95</v>
      </c>
      <c r="C1" s="1" t="s">
        <v>93</v>
      </c>
      <c r="D1" s="1" t="s">
        <v>10</v>
      </c>
      <c r="E1" s="1" t="s">
        <v>11</v>
      </c>
      <c r="F1" s="1" t="s">
        <v>12</v>
      </c>
      <c r="G1" s="1" t="s">
        <v>85</v>
      </c>
      <c r="H1" s="1" t="s">
        <v>86</v>
      </c>
      <c r="I1" s="69" t="s">
        <v>101</v>
      </c>
      <c r="J1" s="1" t="s">
        <v>87</v>
      </c>
      <c r="K1" s="1" t="s">
        <v>88</v>
      </c>
      <c r="L1" s="1" t="s">
        <v>89</v>
      </c>
      <c r="M1" s="1" t="s">
        <v>90</v>
      </c>
      <c r="N1" s="1" t="s">
        <v>91</v>
      </c>
      <c r="O1" s="1" t="s">
        <v>92</v>
      </c>
      <c r="P1" s="69" t="s">
        <v>119</v>
      </c>
      <c r="Y1" s="73"/>
      <c r="Z1" s="73"/>
      <c r="AA1" s="73" t="s">
        <v>90</v>
      </c>
      <c r="AB1" s="73" t="s">
        <v>91</v>
      </c>
    </row>
    <row r="2" spans="1:28" ht="15.5" x14ac:dyDescent="0.25">
      <c r="A2" s="2"/>
      <c r="B2" s="2"/>
      <c r="C2" s="2"/>
      <c r="D2" s="3"/>
      <c r="E2" s="2"/>
      <c r="F2" s="2"/>
      <c r="G2" s="63"/>
      <c r="H2" s="63"/>
      <c r="I2" s="63"/>
      <c r="J2" s="63"/>
      <c r="K2" s="63"/>
      <c r="L2" s="64"/>
      <c r="M2" s="65"/>
      <c r="N2" s="65"/>
      <c r="O2" s="64"/>
      <c r="P2" s="64"/>
      <c r="U2" t="str">
        <f>$C2 &amp; ", " &amp; $A2</f>
        <v xml:space="preserve">, </v>
      </c>
      <c r="V2" s="70">
        <f>$D2</f>
        <v>0</v>
      </c>
      <c r="Y2" s="72"/>
      <c r="AA2" s="73" t="s">
        <v>110</v>
      </c>
      <c r="AB2" s="73" t="s">
        <v>115</v>
      </c>
    </row>
    <row r="3" spans="1:28" ht="15.5" x14ac:dyDescent="0.25">
      <c r="A3" s="2"/>
      <c r="B3" s="2"/>
      <c r="C3" s="2"/>
      <c r="D3" s="63"/>
      <c r="E3" s="2"/>
      <c r="F3" s="2"/>
      <c r="G3" s="66"/>
      <c r="H3" s="66"/>
      <c r="I3" s="66"/>
      <c r="J3" s="66"/>
      <c r="K3" s="66"/>
      <c r="L3" s="67"/>
      <c r="M3" s="65"/>
      <c r="N3" s="65"/>
      <c r="O3" s="64"/>
      <c r="P3" s="64"/>
      <c r="U3" t="str">
        <f t="shared" ref="U3:U51" si="0">$C3 &amp; ", " &amp; $A3</f>
        <v xml:space="preserve">, </v>
      </c>
      <c r="V3" s="70">
        <f t="shared" ref="V3:V51" si="1">$D3</f>
        <v>0</v>
      </c>
      <c r="Y3" s="72"/>
      <c r="AA3" s="73" t="s">
        <v>111</v>
      </c>
      <c r="AB3" s="73" t="s">
        <v>116</v>
      </c>
    </row>
    <row r="4" spans="1:28" ht="15.5" x14ac:dyDescent="0.25">
      <c r="A4" s="2"/>
      <c r="B4" s="2"/>
      <c r="C4" s="2"/>
      <c r="D4" s="3"/>
      <c r="E4" s="2"/>
      <c r="F4" s="2"/>
      <c r="G4" s="63"/>
      <c r="H4" s="63"/>
      <c r="I4" s="63"/>
      <c r="J4" s="63"/>
      <c r="K4" s="63"/>
      <c r="L4" s="64"/>
      <c r="M4" s="65"/>
      <c r="N4" s="65"/>
      <c r="O4" s="64"/>
      <c r="P4" s="64"/>
      <c r="U4" t="str">
        <f t="shared" si="0"/>
        <v xml:space="preserve">, </v>
      </c>
      <c r="V4" s="70">
        <f t="shared" si="1"/>
        <v>0</v>
      </c>
      <c r="Y4" s="72"/>
      <c r="AA4" s="73" t="s">
        <v>112</v>
      </c>
    </row>
    <row r="5" spans="1:28" ht="15.5" x14ac:dyDescent="0.25">
      <c r="A5" s="2"/>
      <c r="B5" s="2"/>
      <c r="C5" s="2"/>
      <c r="D5" s="3"/>
      <c r="E5" s="2"/>
      <c r="F5" s="2"/>
      <c r="G5" s="63"/>
      <c r="H5" s="63"/>
      <c r="I5" s="63"/>
      <c r="J5" s="63"/>
      <c r="K5" s="63"/>
      <c r="L5" s="64"/>
      <c r="M5" s="65"/>
      <c r="N5" s="65"/>
      <c r="O5" s="64"/>
      <c r="P5" s="64"/>
      <c r="U5" t="str">
        <f t="shared" si="0"/>
        <v xml:space="preserve">, </v>
      </c>
      <c r="V5" s="70">
        <f t="shared" si="1"/>
        <v>0</v>
      </c>
      <c r="Y5" s="72"/>
      <c r="AA5" s="73" t="s">
        <v>113</v>
      </c>
    </row>
    <row r="6" spans="1:28" ht="15.5" x14ac:dyDescent="0.25">
      <c r="A6" s="2"/>
      <c r="B6" s="2"/>
      <c r="C6" s="2"/>
      <c r="D6" s="3"/>
      <c r="E6" s="2"/>
      <c r="F6" s="2"/>
      <c r="G6" s="63"/>
      <c r="H6" s="63"/>
      <c r="I6" s="63"/>
      <c r="J6" s="63"/>
      <c r="K6" s="63"/>
      <c r="L6" s="64"/>
      <c r="M6" s="65"/>
      <c r="N6" s="65"/>
      <c r="O6" s="64"/>
      <c r="P6" s="64"/>
      <c r="U6" t="str">
        <f t="shared" si="0"/>
        <v xml:space="preserve">, </v>
      </c>
      <c r="V6" s="70">
        <f t="shared" si="1"/>
        <v>0</v>
      </c>
      <c r="Y6" s="72"/>
      <c r="AA6" s="73" t="s">
        <v>114</v>
      </c>
    </row>
    <row r="7" spans="1:28" ht="14.5" x14ac:dyDescent="0.25">
      <c r="A7" s="2"/>
      <c r="B7" s="2"/>
      <c r="C7" s="2"/>
      <c r="D7" s="3"/>
      <c r="E7" s="2"/>
      <c r="F7" s="2"/>
      <c r="G7" s="63"/>
      <c r="H7" s="63"/>
      <c r="I7" s="63"/>
      <c r="J7" s="63"/>
      <c r="K7" s="63"/>
      <c r="L7" s="64"/>
      <c r="M7" s="65"/>
      <c r="N7" s="65"/>
      <c r="O7" s="64"/>
      <c r="P7" s="64"/>
      <c r="U7" t="str">
        <f t="shared" si="0"/>
        <v xml:space="preserve">, </v>
      </c>
      <c r="V7" s="70">
        <f t="shared" si="1"/>
        <v>0</v>
      </c>
    </row>
    <row r="8" spans="1:28" ht="14.5" x14ac:dyDescent="0.25">
      <c r="A8" s="2"/>
      <c r="B8" s="2"/>
      <c r="C8" s="2"/>
      <c r="D8" s="3"/>
      <c r="E8" s="2"/>
      <c r="F8" s="2"/>
      <c r="G8" s="63"/>
      <c r="H8" s="63"/>
      <c r="I8" s="63"/>
      <c r="J8" s="63"/>
      <c r="K8" s="63"/>
      <c r="L8" s="64"/>
      <c r="M8" s="65"/>
      <c r="N8" s="65"/>
      <c r="O8" s="64"/>
      <c r="P8" s="64"/>
      <c r="U8" t="str">
        <f t="shared" si="0"/>
        <v xml:space="preserve">, </v>
      </c>
      <c r="V8" s="70">
        <f t="shared" si="1"/>
        <v>0</v>
      </c>
    </row>
    <row r="9" spans="1:28" ht="14.5" x14ac:dyDescent="0.25">
      <c r="A9" s="2"/>
      <c r="B9" s="2"/>
      <c r="C9" s="2"/>
      <c r="D9" s="3"/>
      <c r="E9" s="2"/>
      <c r="F9" s="2"/>
      <c r="G9" s="63"/>
      <c r="H9" s="63"/>
      <c r="I9" s="63"/>
      <c r="J9" s="63"/>
      <c r="K9" s="63"/>
      <c r="L9" s="64"/>
      <c r="M9" s="65"/>
      <c r="N9" s="65"/>
      <c r="O9" s="64"/>
      <c r="P9" s="64"/>
      <c r="U9" t="str">
        <f t="shared" si="0"/>
        <v xml:space="preserve">, </v>
      </c>
      <c r="V9" s="70">
        <f t="shared" si="1"/>
        <v>0</v>
      </c>
    </row>
    <row r="10" spans="1:28" ht="14.5" x14ac:dyDescent="0.25">
      <c r="A10" s="2"/>
      <c r="B10" s="2"/>
      <c r="C10" s="2"/>
      <c r="D10" s="3"/>
      <c r="E10" s="2"/>
      <c r="F10" s="2"/>
      <c r="G10" s="63"/>
      <c r="H10" s="63"/>
      <c r="I10" s="63"/>
      <c r="J10" s="63"/>
      <c r="K10" s="63"/>
      <c r="L10" s="64"/>
      <c r="M10" s="65"/>
      <c r="N10" s="65"/>
      <c r="O10" s="64"/>
      <c r="P10" s="64"/>
      <c r="U10" t="str">
        <f t="shared" si="0"/>
        <v xml:space="preserve">, </v>
      </c>
      <c r="V10" s="70">
        <f t="shared" si="1"/>
        <v>0</v>
      </c>
    </row>
    <row r="11" spans="1:28" ht="14.5" x14ac:dyDescent="0.25">
      <c r="A11" s="2"/>
      <c r="B11" s="2"/>
      <c r="C11" s="2"/>
      <c r="D11" s="3"/>
      <c r="E11" s="2"/>
      <c r="F11" s="2"/>
      <c r="G11" s="63"/>
      <c r="H11" s="63"/>
      <c r="I11" s="63"/>
      <c r="J11" s="63"/>
      <c r="K11" s="63"/>
      <c r="L11" s="64"/>
      <c r="M11" s="65"/>
      <c r="N11" s="65"/>
      <c r="O11" s="64"/>
      <c r="P11" s="64"/>
      <c r="U11" t="str">
        <f t="shared" si="0"/>
        <v xml:space="preserve">, </v>
      </c>
      <c r="V11" s="70">
        <f t="shared" si="1"/>
        <v>0</v>
      </c>
    </row>
    <row r="12" spans="1:28" ht="14.5" x14ac:dyDescent="0.25">
      <c r="A12" s="2"/>
      <c r="B12" s="2"/>
      <c r="C12" s="2"/>
      <c r="D12" s="3"/>
      <c r="E12" s="2"/>
      <c r="F12" s="2"/>
      <c r="G12" s="63"/>
      <c r="H12" s="63"/>
      <c r="I12" s="63"/>
      <c r="J12" s="63"/>
      <c r="K12" s="63"/>
      <c r="L12" s="64"/>
      <c r="M12" s="65"/>
      <c r="N12" s="65"/>
      <c r="O12" s="64"/>
      <c r="P12" s="64"/>
      <c r="U12" t="str">
        <f t="shared" si="0"/>
        <v xml:space="preserve">, </v>
      </c>
      <c r="V12" s="70">
        <f t="shared" si="1"/>
        <v>0</v>
      </c>
    </row>
    <row r="13" spans="1:28" ht="14.5" x14ac:dyDescent="0.25">
      <c r="A13" s="2"/>
      <c r="B13" s="2"/>
      <c r="C13" s="2"/>
      <c r="D13" s="63"/>
      <c r="E13" s="2"/>
      <c r="F13" s="2"/>
      <c r="G13" s="66"/>
      <c r="H13" s="66"/>
      <c r="I13" s="66"/>
      <c r="J13" s="66"/>
      <c r="K13" s="66"/>
      <c r="L13" s="67"/>
      <c r="M13" s="65"/>
      <c r="N13" s="65"/>
      <c r="O13" s="64"/>
      <c r="P13" s="64"/>
      <c r="U13" t="str">
        <f t="shared" si="0"/>
        <v xml:space="preserve">, </v>
      </c>
      <c r="V13" s="70">
        <f t="shared" si="1"/>
        <v>0</v>
      </c>
    </row>
    <row r="14" spans="1:28" ht="14.5" x14ac:dyDescent="0.25">
      <c r="A14" s="2"/>
      <c r="B14" s="2"/>
      <c r="C14" s="2"/>
      <c r="D14" s="3"/>
      <c r="E14" s="2"/>
      <c r="F14" s="2"/>
      <c r="G14" s="63"/>
      <c r="H14" s="63"/>
      <c r="I14" s="63"/>
      <c r="J14" s="63"/>
      <c r="K14" s="63"/>
      <c r="L14" s="64"/>
      <c r="M14" s="65"/>
      <c r="N14" s="65"/>
      <c r="O14" s="64"/>
      <c r="P14" s="64"/>
      <c r="U14" t="str">
        <f t="shared" si="0"/>
        <v xml:space="preserve">, </v>
      </c>
      <c r="V14" s="70">
        <f t="shared" si="1"/>
        <v>0</v>
      </c>
    </row>
    <row r="15" spans="1:28" ht="14.5" x14ac:dyDescent="0.25">
      <c r="A15" s="2"/>
      <c r="B15" s="2"/>
      <c r="C15" s="2"/>
      <c r="D15" s="63"/>
      <c r="E15" s="2"/>
      <c r="F15" s="2"/>
      <c r="G15" s="63"/>
      <c r="H15" s="63"/>
      <c r="I15" s="63"/>
      <c r="J15" s="63"/>
      <c r="K15" s="63"/>
      <c r="L15" s="64"/>
      <c r="M15" s="65"/>
      <c r="N15" s="65"/>
      <c r="O15" s="64"/>
      <c r="P15" s="64"/>
      <c r="U15" t="str">
        <f t="shared" si="0"/>
        <v xml:space="preserve">, </v>
      </c>
      <c r="V15" s="70">
        <f t="shared" si="1"/>
        <v>0</v>
      </c>
    </row>
    <row r="16" spans="1:28" ht="14.5" x14ac:dyDescent="0.25">
      <c r="A16" s="2"/>
      <c r="B16" s="2"/>
      <c r="C16" s="2"/>
      <c r="D16" s="3"/>
      <c r="E16" s="2"/>
      <c r="F16" s="2"/>
      <c r="G16" s="63"/>
      <c r="H16" s="63"/>
      <c r="I16" s="63"/>
      <c r="J16" s="63"/>
      <c r="K16" s="63"/>
      <c r="L16" s="64"/>
      <c r="M16" s="65"/>
      <c r="N16" s="65"/>
      <c r="O16" s="64"/>
      <c r="P16" s="64"/>
      <c r="U16" t="str">
        <f t="shared" si="0"/>
        <v xml:space="preserve">, </v>
      </c>
      <c r="V16" s="70">
        <f t="shared" si="1"/>
        <v>0</v>
      </c>
    </row>
    <row r="17" spans="1:22" ht="14.5" x14ac:dyDescent="0.25">
      <c r="A17" s="2"/>
      <c r="B17" s="2"/>
      <c r="C17" s="2"/>
      <c r="D17" s="3"/>
      <c r="E17" s="2"/>
      <c r="F17" s="2"/>
      <c r="G17" s="63"/>
      <c r="H17" s="63"/>
      <c r="I17" s="63"/>
      <c r="J17" s="63"/>
      <c r="K17" s="63"/>
      <c r="L17" s="64"/>
      <c r="M17" s="65"/>
      <c r="N17" s="65"/>
      <c r="O17" s="64"/>
      <c r="P17" s="64"/>
      <c r="U17" t="str">
        <f t="shared" si="0"/>
        <v xml:space="preserve">, </v>
      </c>
      <c r="V17" s="70">
        <f t="shared" si="1"/>
        <v>0</v>
      </c>
    </row>
    <row r="18" spans="1:22" ht="14.5" x14ac:dyDescent="0.25">
      <c r="A18" s="2"/>
      <c r="B18" s="2"/>
      <c r="C18" s="2"/>
      <c r="D18" s="3"/>
      <c r="E18" s="2"/>
      <c r="F18" s="2"/>
      <c r="G18" s="63"/>
      <c r="H18" s="63"/>
      <c r="I18" s="63"/>
      <c r="J18" s="63"/>
      <c r="K18" s="63"/>
      <c r="L18" s="64"/>
      <c r="M18" s="65"/>
      <c r="N18" s="65"/>
      <c r="O18" s="64"/>
      <c r="P18" s="64"/>
      <c r="U18" t="str">
        <f t="shared" si="0"/>
        <v xml:space="preserve">, </v>
      </c>
      <c r="V18" s="70">
        <f t="shared" si="1"/>
        <v>0</v>
      </c>
    </row>
    <row r="19" spans="1:22" ht="14.5" x14ac:dyDescent="0.25">
      <c r="A19" s="2"/>
      <c r="B19" s="2"/>
      <c r="C19" s="2"/>
      <c r="D19" s="3"/>
      <c r="E19" s="2"/>
      <c r="F19" s="2"/>
      <c r="G19" s="63"/>
      <c r="H19" s="63"/>
      <c r="I19" s="63"/>
      <c r="J19" s="63"/>
      <c r="K19" s="63"/>
      <c r="L19" s="64"/>
      <c r="M19" s="65"/>
      <c r="N19" s="65"/>
      <c r="O19" s="64"/>
      <c r="P19" s="64"/>
      <c r="U19" t="str">
        <f t="shared" si="0"/>
        <v xml:space="preserve">, </v>
      </c>
      <c r="V19" s="70">
        <f t="shared" si="1"/>
        <v>0</v>
      </c>
    </row>
    <row r="20" spans="1:22" ht="14.5" x14ac:dyDescent="0.25">
      <c r="A20" s="2"/>
      <c r="B20" s="2"/>
      <c r="C20" s="2"/>
      <c r="D20" s="3"/>
      <c r="E20" s="2"/>
      <c r="F20" s="2"/>
      <c r="G20" s="63"/>
      <c r="H20" s="63"/>
      <c r="I20" s="63"/>
      <c r="J20" s="63"/>
      <c r="K20" s="63"/>
      <c r="L20" s="64"/>
      <c r="M20" s="65"/>
      <c r="N20" s="65"/>
      <c r="O20" s="64"/>
      <c r="P20" s="64"/>
      <c r="U20" t="str">
        <f t="shared" si="0"/>
        <v xml:space="preserve">, </v>
      </c>
      <c r="V20" s="70">
        <f t="shared" si="1"/>
        <v>0</v>
      </c>
    </row>
    <row r="21" spans="1:22" ht="14.5" x14ac:dyDescent="0.25">
      <c r="A21" s="2"/>
      <c r="B21" s="2"/>
      <c r="C21" s="2"/>
      <c r="D21" s="3"/>
      <c r="E21" s="2"/>
      <c r="F21" s="2"/>
      <c r="G21" s="63"/>
      <c r="H21" s="63"/>
      <c r="I21" s="63"/>
      <c r="J21" s="63"/>
      <c r="K21" s="63"/>
      <c r="L21" s="64"/>
      <c r="M21" s="65"/>
      <c r="N21" s="65"/>
      <c r="O21" s="64"/>
      <c r="P21" s="64"/>
      <c r="U21" t="str">
        <f t="shared" si="0"/>
        <v xml:space="preserve">, </v>
      </c>
      <c r="V21" s="70">
        <f t="shared" si="1"/>
        <v>0</v>
      </c>
    </row>
    <row r="22" spans="1:22" ht="14.5" x14ac:dyDescent="0.25">
      <c r="A22" s="2"/>
      <c r="B22" s="2"/>
      <c r="C22" s="2"/>
      <c r="D22" s="3"/>
      <c r="E22" s="2"/>
      <c r="F22" s="2"/>
      <c r="G22" s="63"/>
      <c r="H22" s="63"/>
      <c r="I22" s="63"/>
      <c r="J22" s="63"/>
      <c r="K22" s="63"/>
      <c r="L22" s="64"/>
      <c r="M22" s="65"/>
      <c r="N22" s="65"/>
      <c r="O22" s="64"/>
      <c r="P22" s="64"/>
      <c r="U22" t="str">
        <f t="shared" si="0"/>
        <v xml:space="preserve">, </v>
      </c>
      <c r="V22" s="70">
        <f t="shared" si="1"/>
        <v>0</v>
      </c>
    </row>
    <row r="23" spans="1:22" ht="14.5" x14ac:dyDescent="0.25">
      <c r="A23" s="2"/>
      <c r="B23" s="2"/>
      <c r="C23" s="2"/>
      <c r="D23" s="3"/>
      <c r="E23" s="2"/>
      <c r="F23" s="2"/>
      <c r="G23" s="63"/>
      <c r="H23" s="63"/>
      <c r="I23" s="63"/>
      <c r="J23" s="63"/>
      <c r="K23" s="63"/>
      <c r="L23" s="64"/>
      <c r="M23" s="65"/>
      <c r="N23" s="65"/>
      <c r="O23" s="64"/>
      <c r="P23" s="64"/>
      <c r="U23" t="str">
        <f t="shared" si="0"/>
        <v xml:space="preserve">, </v>
      </c>
      <c r="V23" s="70">
        <f t="shared" si="1"/>
        <v>0</v>
      </c>
    </row>
    <row r="24" spans="1:22" ht="14.5" x14ac:dyDescent="0.25">
      <c r="A24" s="2"/>
      <c r="B24" s="2"/>
      <c r="C24" s="2"/>
      <c r="D24" s="3"/>
      <c r="E24" s="2"/>
      <c r="F24" s="2"/>
      <c r="G24" s="63"/>
      <c r="H24" s="63"/>
      <c r="I24" s="63"/>
      <c r="J24" s="63"/>
      <c r="K24" s="63"/>
      <c r="L24" s="64"/>
      <c r="M24" s="65"/>
      <c r="N24" s="65"/>
      <c r="O24" s="64"/>
      <c r="P24" s="64"/>
      <c r="U24" t="str">
        <f t="shared" si="0"/>
        <v xml:space="preserve">, </v>
      </c>
      <c r="V24" s="70">
        <f t="shared" si="1"/>
        <v>0</v>
      </c>
    </row>
    <row r="25" spans="1:22" ht="14.5" x14ac:dyDescent="0.25">
      <c r="A25" s="2"/>
      <c r="B25" s="2"/>
      <c r="C25" s="2"/>
      <c r="D25" s="3"/>
      <c r="E25" s="2"/>
      <c r="F25" s="2"/>
      <c r="G25" s="63"/>
      <c r="H25" s="63"/>
      <c r="I25" s="63"/>
      <c r="J25" s="63"/>
      <c r="K25" s="63"/>
      <c r="L25" s="64"/>
      <c r="M25" s="65"/>
      <c r="N25" s="65"/>
      <c r="O25" s="64"/>
      <c r="P25" s="64"/>
      <c r="U25" t="str">
        <f t="shared" si="0"/>
        <v xml:space="preserve">, </v>
      </c>
      <c r="V25" s="70">
        <f t="shared" si="1"/>
        <v>0</v>
      </c>
    </row>
    <row r="26" spans="1:22" ht="14.5" x14ac:dyDescent="0.25">
      <c r="A26" s="2"/>
      <c r="B26" s="2"/>
      <c r="C26" s="2"/>
      <c r="D26" s="3"/>
      <c r="E26" s="2"/>
      <c r="F26" s="2"/>
      <c r="G26" s="63"/>
      <c r="H26" s="63"/>
      <c r="I26" s="63"/>
      <c r="J26" s="63"/>
      <c r="K26" s="63"/>
      <c r="L26" s="64"/>
      <c r="M26" s="65"/>
      <c r="N26" s="65"/>
      <c r="O26" s="64"/>
      <c r="P26" s="64"/>
      <c r="U26" t="str">
        <f t="shared" si="0"/>
        <v xml:space="preserve">, </v>
      </c>
      <c r="V26" s="70">
        <f t="shared" si="1"/>
        <v>0</v>
      </c>
    </row>
    <row r="27" spans="1:22" ht="14.5" x14ac:dyDescent="0.25">
      <c r="A27" s="2"/>
      <c r="B27" s="2"/>
      <c r="C27" s="2"/>
      <c r="D27" s="3"/>
      <c r="E27" s="2"/>
      <c r="F27" s="2"/>
      <c r="G27" s="63"/>
      <c r="H27" s="63"/>
      <c r="I27" s="63"/>
      <c r="J27" s="63"/>
      <c r="K27" s="63"/>
      <c r="L27" s="64"/>
      <c r="M27" s="65"/>
      <c r="N27" s="65"/>
      <c r="O27" s="64"/>
      <c r="P27" s="64"/>
      <c r="U27" t="str">
        <f t="shared" si="0"/>
        <v xml:space="preserve">, </v>
      </c>
      <c r="V27" s="70">
        <f t="shared" si="1"/>
        <v>0</v>
      </c>
    </row>
    <row r="28" spans="1:22" ht="14.5" x14ac:dyDescent="0.25">
      <c r="A28" s="2"/>
      <c r="B28" s="2"/>
      <c r="C28" s="2"/>
      <c r="D28" s="3"/>
      <c r="E28" s="2"/>
      <c r="F28" s="2"/>
      <c r="G28" s="63"/>
      <c r="H28" s="63"/>
      <c r="I28" s="63"/>
      <c r="J28" s="63"/>
      <c r="K28" s="63"/>
      <c r="L28" s="64"/>
      <c r="M28" s="65"/>
      <c r="N28" s="65"/>
      <c r="O28" s="64"/>
      <c r="P28" s="64"/>
      <c r="U28" t="str">
        <f t="shared" si="0"/>
        <v xml:space="preserve">, </v>
      </c>
      <c r="V28" s="70">
        <f t="shared" si="1"/>
        <v>0</v>
      </c>
    </row>
    <row r="29" spans="1:22" ht="14.5" x14ac:dyDescent="0.25">
      <c r="A29" s="2"/>
      <c r="B29" s="2"/>
      <c r="C29" s="2"/>
      <c r="D29" s="3"/>
      <c r="E29" s="2"/>
      <c r="F29" s="2"/>
      <c r="G29" s="63"/>
      <c r="H29" s="63"/>
      <c r="I29" s="63"/>
      <c r="J29" s="63"/>
      <c r="K29" s="63"/>
      <c r="L29" s="64"/>
      <c r="M29" s="65"/>
      <c r="N29" s="65"/>
      <c r="O29" s="64"/>
      <c r="P29" s="64"/>
      <c r="U29" t="str">
        <f t="shared" si="0"/>
        <v xml:space="preserve">, </v>
      </c>
      <c r="V29" s="70">
        <f t="shared" si="1"/>
        <v>0</v>
      </c>
    </row>
    <row r="30" spans="1:22" ht="14.5" x14ac:dyDescent="0.25">
      <c r="A30" s="2"/>
      <c r="B30" s="2"/>
      <c r="C30" s="2"/>
      <c r="D30" s="3"/>
      <c r="E30" s="2"/>
      <c r="F30" s="2"/>
      <c r="G30" s="63"/>
      <c r="H30" s="63"/>
      <c r="I30" s="63"/>
      <c r="J30" s="63"/>
      <c r="K30" s="63"/>
      <c r="L30" s="64"/>
      <c r="M30" s="65"/>
      <c r="N30" s="65"/>
      <c r="O30" s="64"/>
      <c r="P30" s="64"/>
      <c r="U30" t="str">
        <f t="shared" si="0"/>
        <v xml:space="preserve">, </v>
      </c>
      <c r="V30" s="70">
        <f t="shared" si="1"/>
        <v>0</v>
      </c>
    </row>
    <row r="31" spans="1:22" ht="14.5" x14ac:dyDescent="0.25">
      <c r="A31" s="2"/>
      <c r="B31" s="2"/>
      <c r="C31" s="2"/>
      <c r="D31" s="3"/>
      <c r="E31" s="2"/>
      <c r="F31" s="2"/>
      <c r="G31" s="63"/>
      <c r="H31" s="63"/>
      <c r="I31" s="63"/>
      <c r="J31" s="63"/>
      <c r="K31" s="63"/>
      <c r="L31" s="64"/>
      <c r="M31" s="65"/>
      <c r="N31" s="65"/>
      <c r="O31" s="64"/>
      <c r="P31" s="64"/>
      <c r="U31" t="str">
        <f t="shared" si="0"/>
        <v xml:space="preserve">, </v>
      </c>
      <c r="V31" s="70">
        <f t="shared" si="1"/>
        <v>0</v>
      </c>
    </row>
    <row r="32" spans="1:22" ht="14.5" x14ac:dyDescent="0.25">
      <c r="A32" s="2"/>
      <c r="B32" s="2"/>
      <c r="C32" s="2"/>
      <c r="D32" s="3"/>
      <c r="E32" s="2"/>
      <c r="F32" s="2"/>
      <c r="G32" s="63"/>
      <c r="H32" s="63"/>
      <c r="I32" s="63"/>
      <c r="J32" s="63"/>
      <c r="K32" s="63"/>
      <c r="L32" s="64"/>
      <c r="M32" s="65"/>
      <c r="N32" s="65"/>
      <c r="O32" s="64"/>
      <c r="P32" s="64"/>
      <c r="U32" t="str">
        <f t="shared" si="0"/>
        <v xml:space="preserve">, </v>
      </c>
      <c r="V32" s="70">
        <f t="shared" si="1"/>
        <v>0</v>
      </c>
    </row>
    <row r="33" spans="1:22" ht="14.5" x14ac:dyDescent="0.25">
      <c r="A33" s="2"/>
      <c r="B33" s="2"/>
      <c r="C33" s="2"/>
      <c r="D33" s="3"/>
      <c r="E33" s="2"/>
      <c r="F33" s="2"/>
      <c r="G33" s="63"/>
      <c r="H33" s="63"/>
      <c r="I33" s="63"/>
      <c r="J33" s="63"/>
      <c r="K33" s="63"/>
      <c r="L33" s="64"/>
      <c r="M33" s="65"/>
      <c r="N33" s="65"/>
      <c r="O33" s="64"/>
      <c r="P33" s="64"/>
      <c r="U33" t="str">
        <f t="shared" si="0"/>
        <v xml:space="preserve">, </v>
      </c>
      <c r="V33" s="70">
        <f t="shared" si="1"/>
        <v>0</v>
      </c>
    </row>
    <row r="34" spans="1:22" ht="14.5" x14ac:dyDescent="0.25">
      <c r="A34" s="2"/>
      <c r="B34" s="2"/>
      <c r="C34" s="2"/>
      <c r="D34" s="3"/>
      <c r="E34" s="2"/>
      <c r="F34" s="2"/>
      <c r="G34" s="63"/>
      <c r="H34" s="63"/>
      <c r="I34" s="63"/>
      <c r="J34" s="63"/>
      <c r="K34" s="63"/>
      <c r="L34" s="64"/>
      <c r="M34" s="65"/>
      <c r="N34" s="65"/>
      <c r="O34" s="64"/>
      <c r="P34" s="64"/>
      <c r="U34" t="str">
        <f t="shared" si="0"/>
        <v xml:space="preserve">, </v>
      </c>
      <c r="V34" s="70">
        <f t="shared" si="1"/>
        <v>0</v>
      </c>
    </row>
    <row r="35" spans="1:22" ht="14.5" x14ac:dyDescent="0.25">
      <c r="A35" s="2"/>
      <c r="B35" s="2"/>
      <c r="C35" s="2"/>
      <c r="D35" s="3"/>
      <c r="E35" s="2"/>
      <c r="F35" s="2"/>
      <c r="G35" s="63"/>
      <c r="H35" s="63"/>
      <c r="I35" s="63"/>
      <c r="J35" s="63"/>
      <c r="K35" s="63"/>
      <c r="L35" s="64"/>
      <c r="M35" s="65"/>
      <c r="N35" s="65"/>
      <c r="O35" s="64"/>
      <c r="P35" s="64"/>
      <c r="U35" t="str">
        <f t="shared" si="0"/>
        <v xml:space="preserve">, </v>
      </c>
      <c r="V35" s="70">
        <f t="shared" si="1"/>
        <v>0</v>
      </c>
    </row>
    <row r="36" spans="1:22" ht="14.5" x14ac:dyDescent="0.25">
      <c r="A36" s="2"/>
      <c r="B36" s="2"/>
      <c r="C36" s="2"/>
      <c r="D36" s="3"/>
      <c r="E36" s="2"/>
      <c r="F36" s="2"/>
      <c r="G36" s="63"/>
      <c r="H36" s="63"/>
      <c r="I36" s="63"/>
      <c r="J36" s="63"/>
      <c r="K36" s="63"/>
      <c r="L36" s="64"/>
      <c r="M36" s="65"/>
      <c r="N36" s="65"/>
      <c r="O36" s="64"/>
      <c r="P36" s="64"/>
      <c r="U36" t="str">
        <f t="shared" si="0"/>
        <v xml:space="preserve">, </v>
      </c>
      <c r="V36" s="70">
        <f t="shared" si="1"/>
        <v>0</v>
      </c>
    </row>
    <row r="37" spans="1:22" ht="14.5" x14ac:dyDescent="0.25">
      <c r="A37" s="2"/>
      <c r="B37" s="2"/>
      <c r="C37" s="2"/>
      <c r="D37" s="3"/>
      <c r="E37" s="2"/>
      <c r="F37" s="2"/>
      <c r="G37" s="63"/>
      <c r="H37" s="63"/>
      <c r="I37" s="63"/>
      <c r="J37" s="63"/>
      <c r="K37" s="63"/>
      <c r="L37" s="64"/>
      <c r="M37" s="65"/>
      <c r="N37" s="65"/>
      <c r="O37" s="64"/>
      <c r="P37" s="64"/>
      <c r="U37" t="str">
        <f t="shared" si="0"/>
        <v xml:space="preserve">, </v>
      </c>
      <c r="V37" s="70">
        <f t="shared" si="1"/>
        <v>0</v>
      </c>
    </row>
    <row r="38" spans="1:22" ht="14.5" x14ac:dyDescent="0.25">
      <c r="A38" s="2"/>
      <c r="B38" s="2"/>
      <c r="C38" s="2"/>
      <c r="D38" s="3"/>
      <c r="E38" s="2"/>
      <c r="F38" s="2"/>
      <c r="G38" s="63"/>
      <c r="H38" s="63"/>
      <c r="I38" s="63"/>
      <c r="J38" s="63"/>
      <c r="K38" s="63"/>
      <c r="L38" s="64"/>
      <c r="M38" s="65"/>
      <c r="N38" s="65"/>
      <c r="O38" s="64"/>
      <c r="P38" s="64"/>
      <c r="U38" t="str">
        <f t="shared" si="0"/>
        <v xml:space="preserve">, </v>
      </c>
      <c r="V38" s="70">
        <f t="shared" si="1"/>
        <v>0</v>
      </c>
    </row>
    <row r="39" spans="1:22" ht="14.5" x14ac:dyDescent="0.25">
      <c r="A39" s="2"/>
      <c r="B39" s="2"/>
      <c r="C39" s="2"/>
      <c r="D39" s="3"/>
      <c r="E39" s="2"/>
      <c r="F39" s="2"/>
      <c r="G39" s="63"/>
      <c r="H39" s="63"/>
      <c r="I39" s="63"/>
      <c r="J39" s="63"/>
      <c r="K39" s="63"/>
      <c r="L39" s="64"/>
      <c r="M39" s="65"/>
      <c r="N39" s="65"/>
      <c r="O39" s="64"/>
      <c r="P39" s="64"/>
      <c r="U39" t="str">
        <f t="shared" si="0"/>
        <v xml:space="preserve">, </v>
      </c>
      <c r="V39" s="70">
        <f t="shared" si="1"/>
        <v>0</v>
      </c>
    </row>
    <row r="40" spans="1:22" ht="14.5" x14ac:dyDescent="0.25">
      <c r="A40" s="2"/>
      <c r="B40" s="2"/>
      <c r="C40" s="2"/>
      <c r="D40" s="3"/>
      <c r="E40" s="2"/>
      <c r="F40" s="2"/>
      <c r="G40" s="63"/>
      <c r="H40" s="63"/>
      <c r="I40" s="63"/>
      <c r="J40" s="63"/>
      <c r="K40" s="63"/>
      <c r="L40" s="64"/>
      <c r="M40" s="65"/>
      <c r="N40" s="65"/>
      <c r="O40" s="64"/>
      <c r="P40" s="64"/>
      <c r="U40" t="str">
        <f t="shared" si="0"/>
        <v xml:space="preserve">, </v>
      </c>
      <c r="V40" s="70">
        <f t="shared" si="1"/>
        <v>0</v>
      </c>
    </row>
    <row r="41" spans="1:22" ht="14.5" x14ac:dyDescent="0.25">
      <c r="A41" s="2"/>
      <c r="B41" s="2"/>
      <c r="C41" s="2"/>
      <c r="D41" s="3"/>
      <c r="E41" s="2"/>
      <c r="F41" s="2"/>
      <c r="G41" s="63"/>
      <c r="H41" s="63"/>
      <c r="I41" s="63"/>
      <c r="J41" s="63"/>
      <c r="K41" s="63"/>
      <c r="L41" s="64"/>
      <c r="M41" s="65"/>
      <c r="N41" s="65"/>
      <c r="O41" s="64"/>
      <c r="P41" s="64"/>
      <c r="U41" t="str">
        <f t="shared" si="0"/>
        <v xml:space="preserve">, </v>
      </c>
      <c r="V41" s="70">
        <f t="shared" si="1"/>
        <v>0</v>
      </c>
    </row>
    <row r="42" spans="1:22" ht="14.5" x14ac:dyDescent="0.25">
      <c r="A42" s="2"/>
      <c r="B42" s="2"/>
      <c r="C42" s="2"/>
      <c r="D42" s="3"/>
      <c r="E42" s="2"/>
      <c r="F42" s="2"/>
      <c r="G42" s="63"/>
      <c r="H42" s="63"/>
      <c r="I42" s="63"/>
      <c r="J42" s="63"/>
      <c r="K42" s="63"/>
      <c r="L42" s="64"/>
      <c r="M42" s="65"/>
      <c r="N42" s="65"/>
      <c r="O42" s="64"/>
      <c r="P42" s="64"/>
      <c r="U42" t="str">
        <f t="shared" si="0"/>
        <v xml:space="preserve">, </v>
      </c>
      <c r="V42" s="70">
        <f t="shared" si="1"/>
        <v>0</v>
      </c>
    </row>
    <row r="43" spans="1:22" ht="14.5" x14ac:dyDescent="0.25">
      <c r="A43" s="2"/>
      <c r="B43" s="2"/>
      <c r="C43" s="2"/>
      <c r="D43" s="3"/>
      <c r="E43" s="2"/>
      <c r="F43" s="2"/>
      <c r="G43" s="63"/>
      <c r="H43" s="63"/>
      <c r="I43" s="63"/>
      <c r="J43" s="63"/>
      <c r="K43" s="63"/>
      <c r="L43" s="64"/>
      <c r="M43" s="65"/>
      <c r="N43" s="65"/>
      <c r="O43" s="64"/>
      <c r="P43" s="64"/>
      <c r="U43" t="str">
        <f t="shared" si="0"/>
        <v xml:space="preserve">, </v>
      </c>
      <c r="V43" s="70">
        <f t="shared" si="1"/>
        <v>0</v>
      </c>
    </row>
    <row r="44" spans="1:22" ht="14.5" x14ac:dyDescent="0.25">
      <c r="A44" s="2"/>
      <c r="B44" s="2"/>
      <c r="C44" s="2"/>
      <c r="D44" s="3"/>
      <c r="E44" s="2"/>
      <c r="F44" s="2"/>
      <c r="G44" s="63"/>
      <c r="H44" s="63"/>
      <c r="I44" s="63"/>
      <c r="J44" s="63"/>
      <c r="K44" s="63"/>
      <c r="L44" s="64"/>
      <c r="M44" s="65"/>
      <c r="N44" s="65"/>
      <c r="O44" s="64"/>
      <c r="P44" s="64"/>
      <c r="U44" t="str">
        <f t="shared" si="0"/>
        <v xml:space="preserve">, </v>
      </c>
      <c r="V44" s="70">
        <f t="shared" si="1"/>
        <v>0</v>
      </c>
    </row>
    <row r="45" spans="1:22" ht="14.5" x14ac:dyDescent="0.25">
      <c r="A45" s="2"/>
      <c r="B45" s="2"/>
      <c r="C45" s="2"/>
      <c r="D45" s="3"/>
      <c r="E45" s="2"/>
      <c r="F45" s="2"/>
      <c r="G45" s="63"/>
      <c r="H45" s="63"/>
      <c r="I45" s="63"/>
      <c r="J45" s="63"/>
      <c r="K45" s="63"/>
      <c r="L45" s="64"/>
      <c r="M45" s="65"/>
      <c r="N45" s="65"/>
      <c r="O45" s="64"/>
      <c r="P45" s="64"/>
      <c r="U45" t="str">
        <f t="shared" si="0"/>
        <v xml:space="preserve">, </v>
      </c>
      <c r="V45" s="70">
        <f t="shared" si="1"/>
        <v>0</v>
      </c>
    </row>
    <row r="46" spans="1:22" ht="14.5" x14ac:dyDescent="0.25">
      <c r="A46" s="2"/>
      <c r="B46" s="2"/>
      <c r="C46" s="2"/>
      <c r="D46" s="3"/>
      <c r="E46" s="2"/>
      <c r="F46" s="2"/>
      <c r="G46" s="63"/>
      <c r="H46" s="63"/>
      <c r="I46" s="63"/>
      <c r="J46" s="63"/>
      <c r="K46" s="63"/>
      <c r="L46" s="64"/>
      <c r="M46" s="65"/>
      <c r="N46" s="65"/>
      <c r="O46" s="64"/>
      <c r="P46" s="64"/>
      <c r="U46" t="str">
        <f t="shared" si="0"/>
        <v xml:space="preserve">, </v>
      </c>
      <c r="V46" s="70">
        <f t="shared" si="1"/>
        <v>0</v>
      </c>
    </row>
    <row r="47" spans="1:22" ht="14.5" x14ac:dyDescent="0.25">
      <c r="A47" s="2"/>
      <c r="B47" s="2"/>
      <c r="C47" s="2"/>
      <c r="D47" s="3"/>
      <c r="E47" s="2"/>
      <c r="F47" s="2"/>
      <c r="G47" s="63"/>
      <c r="H47" s="63"/>
      <c r="I47" s="63"/>
      <c r="J47" s="63"/>
      <c r="K47" s="63"/>
      <c r="L47" s="64"/>
      <c r="M47" s="65"/>
      <c r="N47" s="65"/>
      <c r="O47" s="64"/>
      <c r="P47" s="64"/>
      <c r="U47" t="str">
        <f t="shared" si="0"/>
        <v xml:space="preserve">, </v>
      </c>
      <c r="V47" s="70">
        <f t="shared" si="1"/>
        <v>0</v>
      </c>
    </row>
    <row r="48" spans="1:22" ht="14.5" x14ac:dyDescent="0.25">
      <c r="A48" s="2"/>
      <c r="B48" s="2"/>
      <c r="C48" s="2"/>
      <c r="D48" s="3"/>
      <c r="E48" s="2"/>
      <c r="F48" s="2"/>
      <c r="G48" s="63"/>
      <c r="H48" s="63"/>
      <c r="I48" s="63"/>
      <c r="J48" s="63"/>
      <c r="K48" s="63"/>
      <c r="L48" s="64"/>
      <c r="M48" s="65"/>
      <c r="N48" s="65"/>
      <c r="O48" s="64"/>
      <c r="P48" s="64"/>
      <c r="U48" t="str">
        <f t="shared" si="0"/>
        <v xml:space="preserve">, </v>
      </c>
      <c r="V48" s="70">
        <f t="shared" si="1"/>
        <v>0</v>
      </c>
    </row>
    <row r="49" spans="1:22" ht="14.5" x14ac:dyDescent="0.25">
      <c r="A49" s="2"/>
      <c r="B49" s="2"/>
      <c r="C49" s="2"/>
      <c r="D49" s="3"/>
      <c r="E49" s="2"/>
      <c r="F49" s="2"/>
      <c r="G49" s="63"/>
      <c r="H49" s="63"/>
      <c r="I49" s="63"/>
      <c r="J49" s="63"/>
      <c r="K49" s="63"/>
      <c r="L49" s="64"/>
      <c r="M49" s="65"/>
      <c r="N49" s="65"/>
      <c r="O49" s="64"/>
      <c r="P49" s="64"/>
      <c r="U49" t="str">
        <f t="shared" si="0"/>
        <v xml:space="preserve">, </v>
      </c>
      <c r="V49" s="70">
        <f t="shared" si="1"/>
        <v>0</v>
      </c>
    </row>
    <row r="50" spans="1:22" ht="14.5" x14ac:dyDescent="0.25">
      <c r="A50" s="2"/>
      <c r="B50" s="2"/>
      <c r="C50" s="2"/>
      <c r="D50" s="3"/>
      <c r="E50" s="2"/>
      <c r="F50" s="2"/>
      <c r="G50" s="63"/>
      <c r="H50" s="63"/>
      <c r="I50" s="63"/>
      <c r="J50" s="63"/>
      <c r="K50" s="63"/>
      <c r="L50" s="64"/>
      <c r="M50" s="65"/>
      <c r="N50" s="65"/>
      <c r="O50" s="64"/>
      <c r="P50" s="64"/>
      <c r="U50" t="str">
        <f t="shared" si="0"/>
        <v xml:space="preserve">, </v>
      </c>
      <c r="V50" s="70">
        <f t="shared" si="1"/>
        <v>0</v>
      </c>
    </row>
    <row r="51" spans="1:22" ht="14.5" x14ac:dyDescent="0.25">
      <c r="A51" s="2"/>
      <c r="B51" s="2"/>
      <c r="C51" s="2"/>
      <c r="D51" s="3"/>
      <c r="E51" s="2"/>
      <c r="F51" s="2"/>
      <c r="G51" s="63"/>
      <c r="H51" s="63"/>
      <c r="I51" s="63"/>
      <c r="J51" s="63"/>
      <c r="K51" s="63"/>
      <c r="L51" s="64"/>
      <c r="M51" s="65"/>
      <c r="N51" s="65"/>
      <c r="O51" s="64"/>
      <c r="P51" s="64"/>
      <c r="U51" t="str">
        <f t="shared" si="0"/>
        <v xml:space="preserve">, </v>
      </c>
      <c r="V51" s="70">
        <f t="shared" si="1"/>
        <v>0</v>
      </c>
    </row>
    <row r="52" spans="1:22" x14ac:dyDescent="0.25">
      <c r="D52" s="5"/>
      <c r="E52" s="4"/>
    </row>
    <row r="53" spans="1:22" x14ac:dyDescent="0.25">
      <c r="D53" s="5"/>
      <c r="E53" s="4"/>
    </row>
    <row r="54" spans="1:22" x14ac:dyDescent="0.25">
      <c r="D54" s="5"/>
      <c r="E54" s="4"/>
    </row>
    <row r="55" spans="1:22" x14ac:dyDescent="0.25">
      <c r="D55" s="5"/>
      <c r="E55" s="4"/>
    </row>
    <row r="56" spans="1:22" x14ac:dyDescent="0.25">
      <c r="D56" s="5"/>
      <c r="E56" s="4"/>
    </row>
    <row r="57" spans="1:22" x14ac:dyDescent="0.25">
      <c r="D57" s="5"/>
      <c r="E57" s="4"/>
    </row>
    <row r="58" spans="1:22" x14ac:dyDescent="0.25">
      <c r="D58" s="5"/>
      <c r="E58" s="4"/>
    </row>
    <row r="59" spans="1:22" x14ac:dyDescent="0.25">
      <c r="D59" s="5"/>
      <c r="E59" s="4"/>
    </row>
    <row r="60" spans="1:22" x14ac:dyDescent="0.25">
      <c r="D60" s="5"/>
      <c r="E60" s="4"/>
    </row>
    <row r="61" spans="1:22" x14ac:dyDescent="0.25">
      <c r="D61" s="5"/>
      <c r="E61" s="4"/>
    </row>
    <row r="62" spans="1:22" x14ac:dyDescent="0.25">
      <c r="D62" s="5"/>
      <c r="E62" s="4"/>
    </row>
    <row r="63" spans="1:22" x14ac:dyDescent="0.25">
      <c r="D63" s="5"/>
      <c r="E63" s="4"/>
    </row>
    <row r="64" spans="1:22" x14ac:dyDescent="0.25">
      <c r="D64" s="5"/>
      <c r="E64" s="4"/>
    </row>
    <row r="65" spans="4:5" x14ac:dyDescent="0.25">
      <c r="D65" s="5"/>
      <c r="E65" s="4"/>
    </row>
    <row r="66" spans="4:5" x14ac:dyDescent="0.25">
      <c r="D66" s="5"/>
      <c r="E66" s="4"/>
    </row>
    <row r="67" spans="4:5" x14ac:dyDescent="0.25">
      <c r="D67" s="5"/>
      <c r="E67" s="4"/>
    </row>
    <row r="68" spans="4:5" x14ac:dyDescent="0.25">
      <c r="D68" s="5"/>
      <c r="E68" s="4"/>
    </row>
    <row r="69" spans="4:5" x14ac:dyDescent="0.25">
      <c r="D69" s="5"/>
      <c r="E69" s="4"/>
    </row>
    <row r="70" spans="4:5" x14ac:dyDescent="0.25">
      <c r="D70" s="5"/>
      <c r="E70" s="4"/>
    </row>
    <row r="71" spans="4:5" x14ac:dyDescent="0.25">
      <c r="D71" s="5"/>
      <c r="E71" s="4"/>
    </row>
    <row r="72" spans="4:5" x14ac:dyDescent="0.25">
      <c r="D72" s="5"/>
      <c r="E72" s="4"/>
    </row>
    <row r="73" spans="4:5" x14ac:dyDescent="0.25">
      <c r="D73" s="5"/>
      <c r="E73" s="4"/>
    </row>
    <row r="74" spans="4:5" x14ac:dyDescent="0.25">
      <c r="D74" s="5"/>
      <c r="E74" s="4"/>
    </row>
    <row r="75" spans="4:5" x14ac:dyDescent="0.25">
      <c r="D75" s="5"/>
      <c r="E75" s="4"/>
    </row>
    <row r="76" spans="4:5" x14ac:dyDescent="0.25">
      <c r="D76" s="5"/>
      <c r="E76" s="4"/>
    </row>
    <row r="77" spans="4:5" x14ac:dyDescent="0.25">
      <c r="D77" s="5"/>
      <c r="E77" s="4"/>
    </row>
    <row r="78" spans="4:5" x14ac:dyDescent="0.25">
      <c r="D78" s="5"/>
      <c r="E78" s="4"/>
    </row>
    <row r="79" spans="4:5" x14ac:dyDescent="0.25">
      <c r="D79" s="5"/>
      <c r="E79" s="4"/>
    </row>
    <row r="80" spans="4:5" x14ac:dyDescent="0.25">
      <c r="D80" s="5"/>
      <c r="E80" s="4"/>
    </row>
    <row r="81" spans="4:5" x14ac:dyDescent="0.25">
      <c r="D81" s="5"/>
      <c r="E81" s="4"/>
    </row>
    <row r="82" spans="4:5" x14ac:dyDescent="0.25">
      <c r="D82" s="5"/>
      <c r="E82" s="4"/>
    </row>
    <row r="83" spans="4:5" x14ac:dyDescent="0.25">
      <c r="D83" s="5"/>
      <c r="E83" s="4"/>
    </row>
    <row r="84" spans="4:5" x14ac:dyDescent="0.25">
      <c r="D84" s="5"/>
      <c r="E84" s="4"/>
    </row>
    <row r="85" spans="4:5" x14ac:dyDescent="0.25">
      <c r="D85" s="5"/>
      <c r="E85" s="4"/>
    </row>
    <row r="86" spans="4:5" x14ac:dyDescent="0.25">
      <c r="D86" s="5"/>
      <c r="E86" s="4"/>
    </row>
    <row r="87" spans="4:5" x14ac:dyDescent="0.25">
      <c r="D87" s="5"/>
      <c r="E87" s="4"/>
    </row>
    <row r="88" spans="4:5" x14ac:dyDescent="0.25">
      <c r="D88" s="5"/>
      <c r="E88" s="4"/>
    </row>
    <row r="89" spans="4:5" x14ac:dyDescent="0.25">
      <c r="D89" s="5"/>
      <c r="E89" s="4"/>
    </row>
    <row r="90" spans="4:5" x14ac:dyDescent="0.25">
      <c r="D90" s="5"/>
      <c r="E90" s="4"/>
    </row>
    <row r="91" spans="4:5" x14ac:dyDescent="0.25">
      <c r="D91" s="5"/>
      <c r="E91" s="4"/>
    </row>
    <row r="92" spans="4:5" x14ac:dyDescent="0.25">
      <c r="D92" s="5"/>
      <c r="E92" s="4"/>
    </row>
  </sheetData>
  <dataValidations count="2">
    <dataValidation type="list" allowBlank="1" showInputMessage="1" showErrorMessage="1" sqref="N2:N51">
      <formula1>isHispanic</formula1>
    </dataValidation>
    <dataValidation type="list" allowBlank="1" showInputMessage="1" showErrorMessage="1" sqref="M2:M51">
      <formula1>Race</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D59"/>
  <sheetViews>
    <sheetView topLeftCell="A31" zoomScaleNormal="100" workbookViewId="0">
      <selection activeCell="A12" sqref="A12:AA12"/>
    </sheetView>
  </sheetViews>
  <sheetFormatPr defaultColWidth="1.7265625" defaultRowHeight="12.5" x14ac:dyDescent="0.25"/>
  <cols>
    <col min="1" max="1" width="2.453125" style="24" customWidth="1"/>
    <col min="2" max="9" width="1.81640625" style="24" customWidth="1"/>
    <col min="10" max="10" width="3.54296875" style="24" customWidth="1"/>
    <col min="11" max="21" width="1.81640625" style="24" customWidth="1"/>
    <col min="22" max="22" width="2.54296875" style="24" customWidth="1"/>
    <col min="23" max="23" width="1.81640625" style="24" customWidth="1"/>
    <col min="24" max="24" width="2.1796875" style="24" customWidth="1"/>
    <col min="25" max="25" width="1.81640625" style="24" customWidth="1"/>
    <col min="26" max="26" width="2.54296875" style="24" customWidth="1"/>
    <col min="27" max="27" width="3.1796875" style="24" customWidth="1"/>
    <col min="28" max="29" width="1.81640625" style="24" customWidth="1"/>
    <col min="30" max="30" width="3.1796875" style="24" customWidth="1"/>
    <col min="31" max="34" width="1.81640625" style="24" customWidth="1"/>
    <col min="35" max="35" width="2.26953125" style="24" customWidth="1"/>
    <col min="36" max="36" width="1.81640625" style="24" customWidth="1"/>
    <col min="37" max="37" width="2.54296875" style="24" customWidth="1"/>
    <col min="38" max="38" width="1.7265625" style="24" customWidth="1"/>
    <col min="39" max="44" width="1.81640625" style="24" customWidth="1"/>
    <col min="45" max="45" width="1.54296875" style="24" customWidth="1"/>
    <col min="46" max="46" width="2.1796875" style="24" customWidth="1"/>
    <col min="47" max="60" width="1.81640625" style="24" customWidth="1"/>
    <col min="61" max="61" width="2" style="22" bestFit="1" customWidth="1"/>
    <col min="62" max="16384" width="1.7265625" style="22"/>
  </cols>
  <sheetData>
    <row r="1" spans="1:60" x14ac:dyDescent="0.25">
      <c r="A1" s="20"/>
      <c r="B1" s="21"/>
      <c r="C1" s="21"/>
      <c r="D1" s="21"/>
      <c r="E1" s="21"/>
      <c r="F1" s="21"/>
      <c r="G1" s="21"/>
      <c r="H1" s="21"/>
      <c r="I1" s="21"/>
      <c r="J1" s="21"/>
      <c r="K1" s="346"/>
      <c r="L1" s="346"/>
      <c r="M1" s="346"/>
      <c r="N1" s="346"/>
      <c r="O1" s="346"/>
      <c r="P1" s="346"/>
      <c r="Q1" s="346"/>
      <c r="R1" s="346"/>
      <c r="S1" s="346"/>
      <c r="T1" s="346"/>
      <c r="U1" s="346"/>
      <c r="V1" s="346"/>
      <c r="W1" s="346"/>
      <c r="X1" s="346"/>
      <c r="Y1" s="346"/>
      <c r="Z1" s="346"/>
      <c r="AA1" s="346"/>
      <c r="AB1" s="346"/>
      <c r="AC1" s="346"/>
      <c r="AD1" s="346"/>
      <c r="AE1" s="346"/>
      <c r="AF1" s="346"/>
      <c r="AG1" s="346"/>
      <c r="AH1" s="347" t="s">
        <v>19</v>
      </c>
      <c r="AI1" s="348"/>
      <c r="AJ1" s="348"/>
      <c r="AK1" s="348"/>
      <c r="AL1" s="348"/>
      <c r="AM1" s="348"/>
      <c r="AN1" s="348"/>
      <c r="AO1" s="348"/>
      <c r="AP1" s="348"/>
      <c r="AQ1" s="348"/>
      <c r="AR1" s="348"/>
      <c r="AS1" s="348"/>
      <c r="AT1" s="348"/>
      <c r="AU1" s="348"/>
      <c r="AV1" s="348"/>
      <c r="AW1" s="348"/>
      <c r="AX1" s="348"/>
      <c r="AY1" s="348"/>
      <c r="AZ1" s="348"/>
      <c r="BA1" s="348"/>
      <c r="BB1" s="348"/>
      <c r="BC1" s="348"/>
      <c r="BD1" s="349"/>
      <c r="BE1" s="22"/>
      <c r="BF1" s="22"/>
      <c r="BG1" s="22"/>
      <c r="BH1" s="22"/>
    </row>
    <row r="2" spans="1:60" ht="13" x14ac:dyDescent="0.3">
      <c r="A2" s="23"/>
      <c r="K2" s="350"/>
      <c r="L2" s="351"/>
      <c r="M2" s="351"/>
      <c r="N2" s="351"/>
      <c r="O2" s="351"/>
      <c r="P2" s="351"/>
      <c r="Q2" s="351"/>
      <c r="R2" s="351"/>
      <c r="S2" s="351"/>
      <c r="T2" s="351"/>
      <c r="U2" s="351"/>
      <c r="V2" s="351"/>
      <c r="W2" s="351"/>
      <c r="X2" s="351"/>
      <c r="Y2" s="351"/>
      <c r="Z2" s="351"/>
      <c r="AA2" s="351"/>
      <c r="AB2" s="351"/>
      <c r="AC2" s="351"/>
      <c r="AD2" s="351"/>
      <c r="AE2" s="351"/>
      <c r="AF2" s="351"/>
      <c r="AG2" s="351"/>
      <c r="AH2" s="352" t="s">
        <v>20</v>
      </c>
      <c r="AI2" s="353"/>
      <c r="AJ2" s="353"/>
      <c r="AK2" s="353"/>
      <c r="AL2" s="353"/>
      <c r="AM2" s="353"/>
      <c r="AN2" s="353"/>
      <c r="AO2" s="354"/>
      <c r="AP2" s="352" t="s">
        <v>21</v>
      </c>
      <c r="AQ2" s="353"/>
      <c r="AR2" s="353"/>
      <c r="AS2" s="353"/>
      <c r="AT2" s="353"/>
      <c r="AU2" s="353"/>
      <c r="AV2" s="353"/>
      <c r="AW2" s="354"/>
      <c r="AX2" s="352" t="s">
        <v>22</v>
      </c>
      <c r="AY2" s="353"/>
      <c r="AZ2" s="353"/>
      <c r="BA2" s="353"/>
      <c r="BB2" s="353"/>
      <c r="BC2" s="353"/>
      <c r="BD2" s="354"/>
      <c r="BE2" s="22"/>
      <c r="BF2" s="22"/>
      <c r="BG2" s="22"/>
      <c r="BH2" s="22"/>
    </row>
    <row r="3" spans="1:60" x14ac:dyDescent="0.25">
      <c r="A3" s="23"/>
      <c r="AH3" s="337" t="s">
        <v>23</v>
      </c>
      <c r="AI3" s="338"/>
      <c r="AJ3" s="338"/>
      <c r="AK3" s="338"/>
      <c r="AL3" s="338"/>
      <c r="AM3" s="338"/>
      <c r="AN3" s="338"/>
      <c r="AO3" s="339"/>
      <c r="AP3" s="337"/>
      <c r="AQ3" s="338"/>
      <c r="AR3" s="338"/>
      <c r="AS3" s="338"/>
      <c r="AT3" s="338"/>
      <c r="AU3" s="338"/>
      <c r="AV3" s="338"/>
      <c r="AW3" s="339"/>
      <c r="AX3" s="337"/>
      <c r="AY3" s="338"/>
      <c r="AZ3" s="338"/>
      <c r="BA3" s="338"/>
      <c r="BB3" s="338"/>
      <c r="BC3" s="338"/>
      <c r="BD3" s="339"/>
      <c r="BE3" s="22"/>
      <c r="BF3" s="22"/>
      <c r="BG3" s="22"/>
      <c r="BH3" s="22"/>
    </row>
    <row r="4" spans="1:60" ht="12.75" customHeight="1" x14ac:dyDescent="0.25">
      <c r="A4" s="331" t="s">
        <v>24</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3"/>
      <c r="AH4" s="340"/>
      <c r="AI4" s="341"/>
      <c r="AJ4" s="341"/>
      <c r="AK4" s="341"/>
      <c r="AL4" s="341"/>
      <c r="AM4" s="341"/>
      <c r="AN4" s="341"/>
      <c r="AO4" s="342"/>
      <c r="AP4" s="340"/>
      <c r="AQ4" s="341"/>
      <c r="AR4" s="341"/>
      <c r="AS4" s="341"/>
      <c r="AT4" s="341"/>
      <c r="AU4" s="341"/>
      <c r="AV4" s="341"/>
      <c r="AW4" s="342"/>
      <c r="AX4" s="340"/>
      <c r="AY4" s="341"/>
      <c r="AZ4" s="341"/>
      <c r="BA4" s="341"/>
      <c r="BB4" s="341"/>
      <c r="BC4" s="341"/>
      <c r="BD4" s="342"/>
      <c r="BE4" s="22"/>
      <c r="BF4" s="22"/>
      <c r="BG4" s="22"/>
      <c r="BH4" s="22"/>
    </row>
    <row r="5" spans="1:60" x14ac:dyDescent="0.25">
      <c r="A5" s="343" t="s">
        <v>25</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5"/>
      <c r="BD5" s="25"/>
      <c r="BE5" s="22"/>
      <c r="BF5" s="22"/>
      <c r="BG5" s="22"/>
      <c r="BH5" s="22"/>
    </row>
    <row r="6" spans="1:60" x14ac:dyDescent="0.25">
      <c r="A6" s="314" t="s">
        <v>26</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6"/>
      <c r="BD6" s="25"/>
      <c r="BE6" s="22"/>
      <c r="BF6" s="22"/>
      <c r="BG6" s="22"/>
      <c r="BH6" s="22"/>
    </row>
    <row r="7" spans="1:60" x14ac:dyDescent="0.25">
      <c r="A7" s="314" t="s">
        <v>27</v>
      </c>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6"/>
      <c r="BD7" s="25"/>
      <c r="BE7" s="22"/>
      <c r="BF7" s="22"/>
      <c r="BG7" s="22"/>
      <c r="BH7" s="22"/>
    </row>
    <row r="8" spans="1:60" x14ac:dyDescent="0.25">
      <c r="A8" s="314"/>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6"/>
      <c r="BD8" s="25"/>
      <c r="BE8" s="22"/>
      <c r="BF8" s="22"/>
      <c r="BG8" s="22"/>
      <c r="BH8" s="22"/>
    </row>
    <row r="9" spans="1:60" x14ac:dyDescent="0.25">
      <c r="A9" s="328"/>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30"/>
      <c r="BD9" s="25"/>
      <c r="BE9" s="22"/>
      <c r="BF9" s="22"/>
      <c r="BG9" s="22"/>
      <c r="BH9" s="22"/>
    </row>
    <row r="10" spans="1:60" x14ac:dyDescent="0.25">
      <c r="A10" s="331" t="s">
        <v>28</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3"/>
      <c r="BD10" s="25"/>
      <c r="BE10" s="22"/>
      <c r="BF10" s="22"/>
      <c r="BG10" s="22"/>
      <c r="BH10" s="22"/>
    </row>
    <row r="11" spans="1:60" x14ac:dyDescent="0.25">
      <c r="A11" s="334"/>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6"/>
      <c r="BD11" s="25"/>
      <c r="BE11" s="22"/>
      <c r="BF11" s="22"/>
      <c r="BG11" s="22"/>
      <c r="BH11" s="22"/>
    </row>
    <row r="12" spans="1:60" ht="13" x14ac:dyDescent="0.25">
      <c r="A12" s="311" t="str">
        <f>'PROVIDER INFO'!E12</f>
        <v>BIG BEND COMMUNITY COLLEGE</v>
      </c>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3"/>
      <c r="BD12" s="25"/>
      <c r="BE12" s="22"/>
      <c r="BF12" s="22"/>
      <c r="BG12" s="22"/>
      <c r="BH12" s="22"/>
    </row>
    <row r="13" spans="1:60" ht="13" x14ac:dyDescent="0.25">
      <c r="A13" s="311" t="str">
        <f>'PROVIDER INFO'!E13</f>
        <v>7662 CHANUTE STREET NE</v>
      </c>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3"/>
      <c r="BD13" s="25"/>
      <c r="BE13" s="22"/>
      <c r="BF13" s="22"/>
      <c r="BG13" s="22"/>
      <c r="BH13" s="22"/>
    </row>
    <row r="14" spans="1:60" ht="13" x14ac:dyDescent="0.25">
      <c r="A14" s="311" t="str">
        <f>IF('[2]PROVIDER INFO'!E14&gt;0,'[2]PROVIDER INFO'!E14,"")</f>
        <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3"/>
      <c r="BD14" s="25"/>
      <c r="BE14" s="22"/>
      <c r="BF14" s="22"/>
      <c r="BG14" s="22"/>
      <c r="BH14" s="22"/>
    </row>
    <row r="15" spans="1:60" ht="13" x14ac:dyDescent="0.25">
      <c r="A15" s="23"/>
      <c r="B15" s="322" t="str">
        <f>'PROVIDER INFO'!E15</f>
        <v>MOSES LAKE</v>
      </c>
      <c r="C15" s="322"/>
      <c r="D15" s="322"/>
      <c r="E15" s="322"/>
      <c r="F15" s="322"/>
      <c r="G15" s="322"/>
      <c r="H15" s="322"/>
      <c r="I15" s="322"/>
      <c r="J15" s="322"/>
      <c r="K15" s="322"/>
      <c r="L15" s="322"/>
      <c r="M15" s="322"/>
      <c r="N15" s="322"/>
      <c r="O15" s="323" t="str">
        <f>'PROVIDER INFO'!E16</f>
        <v>WA</v>
      </c>
      <c r="P15" s="323"/>
      <c r="Q15" s="323"/>
      <c r="R15" s="323"/>
      <c r="S15" s="323"/>
      <c r="T15" s="323"/>
      <c r="U15" s="323"/>
      <c r="V15" s="323">
        <f>'PROVIDER INFO'!E17</f>
        <v>98837</v>
      </c>
      <c r="W15" s="323"/>
      <c r="X15" s="323"/>
      <c r="Y15" s="323"/>
      <c r="Z15" s="323"/>
      <c r="AA15" s="324"/>
      <c r="BD15" s="25"/>
      <c r="BE15" s="22"/>
      <c r="BF15" s="22"/>
      <c r="BG15" s="22"/>
      <c r="BH15" s="22"/>
    </row>
    <row r="16" spans="1:60" ht="18" x14ac:dyDescent="0.4">
      <c r="A16" s="325"/>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7"/>
      <c r="AH16" s="24" t="s">
        <v>29</v>
      </c>
      <c r="AJ16" s="309"/>
      <c r="AK16" s="309"/>
      <c r="AL16" s="309"/>
      <c r="AM16" s="309"/>
      <c r="AN16" s="309"/>
      <c r="AO16" s="309"/>
      <c r="AP16" s="309"/>
      <c r="AQ16" s="309"/>
      <c r="AR16" s="309"/>
      <c r="AS16" s="309"/>
      <c r="AT16" s="309"/>
      <c r="AU16" s="309"/>
      <c r="AV16" s="309"/>
      <c r="AW16" s="309"/>
      <c r="AX16" s="309"/>
      <c r="AY16" s="309"/>
      <c r="AZ16" s="309"/>
      <c r="BA16" s="309"/>
      <c r="BB16" s="309"/>
      <c r="BC16" s="309"/>
      <c r="BD16" s="310"/>
      <c r="BE16" s="22"/>
      <c r="BF16" s="22"/>
      <c r="BG16" s="22"/>
      <c r="BH16" s="22"/>
    </row>
    <row r="17" spans="1:82" ht="13" x14ac:dyDescent="0.25">
      <c r="A17" s="311"/>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3"/>
      <c r="AK17" s="298" t="s">
        <v>30</v>
      </c>
      <c r="AL17" s="298"/>
      <c r="AM17" s="298"/>
      <c r="AN17" s="298"/>
      <c r="AO17" s="298"/>
      <c r="AP17" s="298"/>
      <c r="AQ17" s="298"/>
      <c r="AR17" s="298"/>
      <c r="AS17" s="298"/>
      <c r="AT17" s="298"/>
      <c r="AU17" s="299"/>
      <c r="AV17" s="20"/>
      <c r="BD17" s="25"/>
      <c r="BE17" s="22"/>
      <c r="BF17" s="22"/>
      <c r="BG17" s="22"/>
      <c r="BH17" s="22"/>
    </row>
    <row r="18" spans="1:82" x14ac:dyDescent="0.25">
      <c r="A18" s="314"/>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6"/>
      <c r="AH18" s="317"/>
      <c r="AI18" s="317"/>
      <c r="AJ18" s="317"/>
      <c r="AK18" s="317"/>
      <c r="AL18" s="317"/>
      <c r="AM18" s="317"/>
      <c r="AN18" s="317"/>
      <c r="AO18" s="317"/>
      <c r="AP18" s="317"/>
      <c r="AQ18" s="317"/>
      <c r="AR18" s="317"/>
      <c r="AS18" s="317"/>
      <c r="AT18" s="317"/>
      <c r="AU18" s="318"/>
      <c r="AV18" s="319"/>
      <c r="AW18" s="320"/>
      <c r="AX18" s="320"/>
      <c r="AY18" s="320"/>
      <c r="AZ18" s="320"/>
      <c r="BA18" s="320"/>
      <c r="BB18" s="320"/>
      <c r="BC18" s="320"/>
      <c r="BD18" s="321"/>
      <c r="BE18" s="22"/>
      <c r="BF18" s="22"/>
      <c r="BG18" s="22"/>
      <c r="BH18" s="22"/>
    </row>
    <row r="19" spans="1:82" x14ac:dyDescent="0.25">
      <c r="A19" s="295"/>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7"/>
      <c r="AH19" s="298" t="s">
        <v>31</v>
      </c>
      <c r="AI19" s="298"/>
      <c r="AJ19" s="298"/>
      <c r="AK19" s="298"/>
      <c r="AL19" s="298"/>
      <c r="AM19" s="298"/>
      <c r="AN19" s="298"/>
      <c r="AO19" s="298"/>
      <c r="AP19" s="298"/>
      <c r="AQ19" s="298"/>
      <c r="AR19" s="298"/>
      <c r="AS19" s="298"/>
      <c r="AT19" s="298"/>
      <c r="AU19" s="298"/>
      <c r="AV19" s="298" t="s">
        <v>32</v>
      </c>
      <c r="AW19" s="298"/>
      <c r="AX19" s="298"/>
      <c r="AY19" s="298"/>
      <c r="AZ19" s="298"/>
      <c r="BA19" s="298"/>
      <c r="BB19" s="298"/>
      <c r="BC19" s="298"/>
      <c r="BD19" s="299"/>
      <c r="BE19" s="22"/>
      <c r="BF19" s="22"/>
      <c r="BG19" s="22"/>
      <c r="BH19" s="22"/>
    </row>
    <row r="20" spans="1:82" x14ac:dyDescent="0.25">
      <c r="A20" s="300" t="s">
        <v>33</v>
      </c>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2"/>
      <c r="AE20" s="26" t="s">
        <v>34</v>
      </c>
      <c r="AF20" s="27"/>
      <c r="AG20" s="27"/>
      <c r="AH20" s="27"/>
      <c r="AI20" s="27"/>
      <c r="AJ20" s="27"/>
      <c r="AK20" s="27"/>
      <c r="AL20" s="28"/>
      <c r="AM20" s="29"/>
      <c r="AN20" s="29"/>
      <c r="AO20" s="29"/>
      <c r="AP20" s="29"/>
      <c r="AQ20" s="29"/>
      <c r="AR20" s="29"/>
      <c r="AS20" s="29"/>
      <c r="AT20" s="29"/>
      <c r="AU20" s="29"/>
      <c r="AV20" s="30" t="s">
        <v>35</v>
      </c>
      <c r="AW20" s="29"/>
      <c r="AX20" s="29"/>
      <c r="AY20" s="29"/>
      <c r="AZ20" s="29"/>
      <c r="BA20" s="29"/>
      <c r="BB20" s="29"/>
      <c r="BC20" s="29"/>
      <c r="BD20" s="31"/>
      <c r="BE20" s="22"/>
      <c r="BF20" s="22"/>
      <c r="BG20" s="22"/>
      <c r="BH20" s="22"/>
    </row>
    <row r="21" spans="1:82" ht="13" thickBot="1" x14ac:dyDescent="0.3">
      <c r="A21" s="303"/>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5"/>
      <c r="AE21" s="306"/>
      <c r="AF21" s="307"/>
      <c r="AG21" s="307"/>
      <c r="AH21" s="307"/>
      <c r="AI21" s="307"/>
      <c r="AJ21" s="307"/>
      <c r="AK21" s="307"/>
      <c r="AL21" s="307"/>
      <c r="AM21" s="307"/>
      <c r="AN21" s="307"/>
      <c r="AO21" s="307"/>
      <c r="AP21" s="307"/>
      <c r="AQ21" s="307"/>
      <c r="AR21" s="307"/>
      <c r="AS21" s="307"/>
      <c r="AT21" s="307"/>
      <c r="AU21" s="308"/>
      <c r="AV21" s="189"/>
      <c r="AW21" s="190"/>
      <c r="AX21" s="190"/>
      <c r="AY21" s="190"/>
      <c r="AZ21" s="190"/>
      <c r="BA21" s="190"/>
      <c r="BB21" s="190"/>
      <c r="BC21" s="190"/>
      <c r="BD21" s="191"/>
      <c r="BE21" s="22"/>
      <c r="BF21" s="22"/>
      <c r="BG21" s="22"/>
      <c r="BH21" s="22"/>
    </row>
    <row r="22" spans="1:82" ht="24.65" customHeight="1" x14ac:dyDescent="0.25">
      <c r="A22" s="292" t="s">
        <v>36</v>
      </c>
      <c r="B22" s="293"/>
      <c r="C22" s="293"/>
      <c r="D22" s="293"/>
      <c r="E22" s="293"/>
      <c r="F22" s="294"/>
      <c r="G22" s="292" t="s">
        <v>37</v>
      </c>
      <c r="H22" s="293"/>
      <c r="I22" s="293"/>
      <c r="J22" s="293"/>
      <c r="K22" s="293"/>
      <c r="L22" s="293"/>
      <c r="M22" s="293"/>
      <c r="N22" s="293"/>
      <c r="O22" s="293"/>
      <c r="P22" s="293"/>
      <c r="Q22" s="293"/>
      <c r="R22" s="293"/>
      <c r="S22" s="293"/>
      <c r="T22" s="293"/>
      <c r="U22" s="293"/>
      <c r="V22" s="293"/>
      <c r="W22" s="293"/>
      <c r="X22" s="293"/>
      <c r="Y22" s="293"/>
      <c r="Z22" s="294"/>
      <c r="AA22" s="292" t="s">
        <v>38</v>
      </c>
      <c r="AB22" s="293"/>
      <c r="AC22" s="293"/>
      <c r="AD22" s="294"/>
      <c r="AE22" s="292" t="s">
        <v>39</v>
      </c>
      <c r="AF22" s="293"/>
      <c r="AG22" s="294"/>
      <c r="AH22" s="292" t="s">
        <v>40</v>
      </c>
      <c r="AI22" s="293"/>
      <c r="AJ22" s="293"/>
      <c r="AK22" s="293"/>
      <c r="AL22" s="294"/>
      <c r="AM22" s="292" t="s">
        <v>41</v>
      </c>
      <c r="AN22" s="293"/>
      <c r="AO22" s="293"/>
      <c r="AP22" s="293"/>
      <c r="AQ22" s="293"/>
      <c r="AR22" s="293"/>
      <c r="AS22" s="293"/>
      <c r="AT22" s="293"/>
      <c r="AU22" s="294"/>
      <c r="AV22" s="289" t="s">
        <v>42</v>
      </c>
      <c r="AW22" s="290"/>
      <c r="AX22" s="290"/>
      <c r="AY22" s="290"/>
      <c r="AZ22" s="290"/>
      <c r="BA22" s="290"/>
      <c r="BB22" s="290"/>
      <c r="BC22" s="290"/>
      <c r="BD22" s="291"/>
    </row>
    <row r="23" spans="1:82" ht="24" customHeight="1" x14ac:dyDescent="0.3">
      <c r="A23" s="260"/>
      <c r="B23" s="261"/>
      <c r="C23" s="261"/>
      <c r="D23" s="261"/>
      <c r="E23" s="261"/>
      <c r="F23" s="262"/>
      <c r="G23" s="263"/>
      <c r="H23" s="264"/>
      <c r="I23" s="264"/>
      <c r="J23" s="264"/>
      <c r="K23" s="264"/>
      <c r="L23" s="264"/>
      <c r="M23" s="264"/>
      <c r="N23" s="264"/>
      <c r="O23" s="264"/>
      <c r="P23" s="264"/>
      <c r="Q23" s="264"/>
      <c r="R23" s="264"/>
      <c r="S23" s="264"/>
      <c r="T23" s="264"/>
      <c r="U23" s="264"/>
      <c r="V23" s="264"/>
      <c r="W23" s="264"/>
      <c r="X23" s="264"/>
      <c r="Y23" s="264"/>
      <c r="Z23" s="265"/>
      <c r="AA23" s="266"/>
      <c r="AB23" s="267"/>
      <c r="AC23" s="267"/>
      <c r="AD23" s="268"/>
      <c r="AE23" s="266"/>
      <c r="AF23" s="267"/>
      <c r="AG23" s="268"/>
      <c r="AH23" s="269"/>
      <c r="AI23" s="270"/>
      <c r="AJ23" s="270"/>
      <c r="AK23" s="270"/>
      <c r="AL23" s="271"/>
      <c r="AM23" s="278"/>
      <c r="AN23" s="279"/>
      <c r="AO23" s="279"/>
      <c r="AP23" s="279"/>
      <c r="AQ23" s="279"/>
      <c r="AR23" s="279"/>
      <c r="AS23" s="279"/>
      <c r="AT23" s="279"/>
      <c r="AU23" s="280"/>
      <c r="AV23" s="257"/>
      <c r="AW23" s="258"/>
      <c r="AX23" s="258"/>
      <c r="AY23" s="258"/>
      <c r="AZ23" s="258"/>
      <c r="BA23" s="258"/>
      <c r="BB23" s="258"/>
      <c r="BC23" s="258"/>
      <c r="BD23" s="259"/>
      <c r="BH23" s="32"/>
      <c r="CD23" s="33"/>
    </row>
    <row r="24" spans="1:82" ht="24" customHeight="1" x14ac:dyDescent="0.3">
      <c r="A24" s="260"/>
      <c r="B24" s="261"/>
      <c r="C24" s="261"/>
      <c r="D24" s="261"/>
      <c r="E24" s="261"/>
      <c r="F24" s="262"/>
      <c r="G24" s="263" t="s">
        <v>43</v>
      </c>
      <c r="H24" s="264"/>
      <c r="I24" s="264"/>
      <c r="J24" s="264"/>
      <c r="K24" s="264"/>
      <c r="L24" s="264"/>
      <c r="M24" s="264"/>
      <c r="N24" s="264"/>
      <c r="O24" s="264"/>
      <c r="P24" s="264"/>
      <c r="Q24" s="264"/>
      <c r="R24" s="264"/>
      <c r="S24" s="264"/>
      <c r="T24" s="264"/>
      <c r="U24" s="264"/>
      <c r="V24" s="264"/>
      <c r="W24" s="264"/>
      <c r="X24" s="264"/>
      <c r="Y24" s="264"/>
      <c r="Z24" s="265"/>
      <c r="AA24" s="266"/>
      <c r="AB24" s="267"/>
      <c r="AC24" s="267"/>
      <c r="AD24" s="268"/>
      <c r="AE24" s="266"/>
      <c r="AF24" s="267"/>
      <c r="AG24" s="268"/>
      <c r="AH24" s="269"/>
      <c r="AI24" s="270"/>
      <c r="AJ24" s="270"/>
      <c r="AK24" s="270"/>
      <c r="AL24" s="271"/>
      <c r="AM24" s="278"/>
      <c r="AN24" s="279"/>
      <c r="AO24" s="279"/>
      <c r="AP24" s="279"/>
      <c r="AQ24" s="279"/>
      <c r="AR24" s="279"/>
      <c r="AS24" s="279"/>
      <c r="AT24" s="279"/>
      <c r="AU24" s="280"/>
      <c r="AV24" s="257"/>
      <c r="AW24" s="258"/>
      <c r="AX24" s="258"/>
      <c r="AY24" s="258"/>
      <c r="AZ24" s="258"/>
      <c r="BA24" s="258"/>
      <c r="BB24" s="258"/>
      <c r="BC24" s="258"/>
      <c r="BD24" s="259"/>
      <c r="BH24" s="32"/>
      <c r="CD24" s="33"/>
    </row>
    <row r="25" spans="1:82" ht="24" customHeight="1" x14ac:dyDescent="0.3">
      <c r="A25" s="260"/>
      <c r="B25" s="261"/>
      <c r="C25" s="261"/>
      <c r="D25" s="261"/>
      <c r="E25" s="261"/>
      <c r="F25" s="262"/>
      <c r="G25" s="34" t="s">
        <v>44</v>
      </c>
      <c r="H25" s="35"/>
      <c r="I25" s="35"/>
      <c r="J25" s="35"/>
      <c r="K25" s="35"/>
      <c r="L25" s="35"/>
      <c r="M25" s="35"/>
      <c r="N25" s="287" t="str">
        <f>'PROVIDER INFO'!E10</f>
        <v>1761-92225</v>
      </c>
      <c r="O25" s="287"/>
      <c r="P25" s="287"/>
      <c r="Q25" s="287"/>
      <c r="R25" s="287"/>
      <c r="S25" s="287"/>
      <c r="T25" s="287"/>
      <c r="U25" s="287"/>
      <c r="V25" s="287"/>
      <c r="W25" s="287"/>
      <c r="X25" s="287"/>
      <c r="Y25" s="287"/>
      <c r="Z25" s="288"/>
      <c r="AA25" s="266"/>
      <c r="AB25" s="267"/>
      <c r="AC25" s="267"/>
      <c r="AD25" s="268"/>
      <c r="AE25" s="266"/>
      <c r="AF25" s="267"/>
      <c r="AG25" s="268"/>
      <c r="AH25" s="269"/>
      <c r="AI25" s="270"/>
      <c r="AJ25" s="270"/>
      <c r="AK25" s="270"/>
      <c r="AL25" s="271"/>
      <c r="AM25" s="278"/>
      <c r="AN25" s="279"/>
      <c r="AO25" s="279"/>
      <c r="AP25" s="279"/>
      <c r="AQ25" s="279"/>
      <c r="AR25" s="279"/>
      <c r="AS25" s="279"/>
      <c r="AT25" s="279"/>
      <c r="AU25" s="280"/>
      <c r="AV25" s="257"/>
      <c r="AW25" s="258"/>
      <c r="AX25" s="258"/>
      <c r="AY25" s="258"/>
      <c r="AZ25" s="258"/>
      <c r="BA25" s="258"/>
      <c r="BB25" s="258"/>
      <c r="BC25" s="258"/>
      <c r="BD25" s="259"/>
      <c r="BJ25" s="36"/>
    </row>
    <row r="26" spans="1:82" ht="24" customHeight="1" x14ac:dyDescent="0.3">
      <c r="A26" s="260"/>
      <c r="B26" s="261"/>
      <c r="C26" s="261"/>
      <c r="D26" s="261"/>
      <c r="E26" s="261"/>
      <c r="F26" s="262"/>
      <c r="G26" s="263" t="s">
        <v>148</v>
      </c>
      <c r="H26" s="264"/>
      <c r="I26" s="264"/>
      <c r="J26" s="264"/>
      <c r="K26" s="264"/>
      <c r="L26" s="264"/>
      <c r="M26" s="264"/>
      <c r="N26" s="264"/>
      <c r="O26" s="264"/>
      <c r="P26" s="264"/>
      <c r="Q26" s="264"/>
      <c r="R26" s="264"/>
      <c r="S26" s="264"/>
      <c r="T26" s="264"/>
      <c r="U26" s="264"/>
      <c r="V26" s="264"/>
      <c r="W26" s="264"/>
      <c r="X26" s="264"/>
      <c r="Y26" s="264"/>
      <c r="Z26" s="265"/>
      <c r="AA26" s="266"/>
      <c r="AB26" s="267"/>
      <c r="AC26" s="267"/>
      <c r="AD26" s="268"/>
      <c r="AE26" s="266"/>
      <c r="AF26" s="267"/>
      <c r="AG26" s="268"/>
      <c r="AH26" s="269"/>
      <c r="AI26" s="270"/>
      <c r="AJ26" s="270"/>
      <c r="AK26" s="270"/>
      <c r="AL26" s="271"/>
      <c r="AM26" s="278"/>
      <c r="AN26" s="279"/>
      <c r="AO26" s="279"/>
      <c r="AP26" s="279"/>
      <c r="AQ26" s="279"/>
      <c r="AR26" s="279"/>
      <c r="AS26" s="279"/>
      <c r="AT26" s="279"/>
      <c r="AU26" s="280"/>
      <c r="AV26" s="257"/>
      <c r="AW26" s="258"/>
      <c r="AX26" s="258"/>
      <c r="AY26" s="258"/>
      <c r="AZ26" s="258"/>
      <c r="BA26" s="258"/>
      <c r="BB26" s="258"/>
      <c r="BC26" s="258"/>
      <c r="BD26" s="259"/>
      <c r="BK26" s="36"/>
    </row>
    <row r="27" spans="1:82" ht="24" customHeight="1" x14ac:dyDescent="0.3">
      <c r="A27" s="284"/>
      <c r="B27" s="285"/>
      <c r="C27" s="285"/>
      <c r="D27" s="285"/>
      <c r="E27" s="285"/>
      <c r="F27" s="286"/>
      <c r="G27" s="263"/>
      <c r="H27" s="264"/>
      <c r="I27" s="264"/>
      <c r="J27" s="264"/>
      <c r="K27" s="264"/>
      <c r="L27" s="264"/>
      <c r="M27" s="264"/>
      <c r="N27" s="264"/>
      <c r="O27" s="264"/>
      <c r="P27" s="264"/>
      <c r="Q27" s="264"/>
      <c r="R27" s="264"/>
      <c r="S27" s="264"/>
      <c r="T27" s="264"/>
      <c r="U27" s="264"/>
      <c r="V27" s="264"/>
      <c r="W27" s="264"/>
      <c r="X27" s="264"/>
      <c r="Y27" s="264"/>
      <c r="Z27" s="265"/>
      <c r="AA27" s="266"/>
      <c r="AB27" s="267"/>
      <c r="AC27" s="267"/>
      <c r="AD27" s="268"/>
      <c r="AE27" s="266"/>
      <c r="AF27" s="267"/>
      <c r="AG27" s="268"/>
      <c r="AH27" s="269"/>
      <c r="AI27" s="270"/>
      <c r="AJ27" s="270"/>
      <c r="AK27" s="270"/>
      <c r="AL27" s="271"/>
      <c r="AM27" s="278"/>
      <c r="AN27" s="279"/>
      <c r="AO27" s="279"/>
      <c r="AP27" s="279"/>
      <c r="AQ27" s="279"/>
      <c r="AR27" s="279"/>
      <c r="AS27" s="279"/>
      <c r="AT27" s="279"/>
      <c r="AU27" s="280"/>
      <c r="AV27" s="257"/>
      <c r="AW27" s="258"/>
      <c r="AX27" s="258"/>
      <c r="AY27" s="258"/>
      <c r="AZ27" s="258"/>
      <c r="BA27" s="258"/>
      <c r="BB27" s="258"/>
      <c r="BC27" s="258"/>
      <c r="BD27" s="259"/>
      <c r="BM27" s="36"/>
    </row>
    <row r="28" spans="1:82" ht="24" customHeight="1" x14ac:dyDescent="0.3">
      <c r="A28" s="284"/>
      <c r="B28" s="285"/>
      <c r="C28" s="285"/>
      <c r="D28" s="285"/>
      <c r="E28" s="285"/>
      <c r="F28" s="286"/>
      <c r="G28" s="263" t="s">
        <v>45</v>
      </c>
      <c r="H28" s="264"/>
      <c r="I28" s="264"/>
      <c r="J28" s="264"/>
      <c r="K28" s="264"/>
      <c r="L28" s="264"/>
      <c r="M28" s="264"/>
      <c r="N28" s="264"/>
      <c r="O28" s="264"/>
      <c r="P28" s="264"/>
      <c r="Q28" s="264"/>
      <c r="R28" s="264"/>
      <c r="S28" s="264"/>
      <c r="T28" s="264"/>
      <c r="U28" s="264"/>
      <c r="V28" s="264"/>
      <c r="W28" s="264"/>
      <c r="X28" s="264"/>
      <c r="Y28" s="264"/>
      <c r="Z28" s="265"/>
      <c r="AA28" s="266"/>
      <c r="AB28" s="267"/>
      <c r="AC28" s="267"/>
      <c r="AD28" s="268"/>
      <c r="AE28" s="266"/>
      <c r="AF28" s="267"/>
      <c r="AG28" s="268"/>
      <c r="AH28" s="269"/>
      <c r="AI28" s="270"/>
      <c r="AJ28" s="270"/>
      <c r="AK28" s="270"/>
      <c r="AL28" s="271"/>
      <c r="AM28" s="278"/>
      <c r="AN28" s="279"/>
      <c r="AO28" s="279"/>
      <c r="AP28" s="279"/>
      <c r="AQ28" s="279"/>
      <c r="AR28" s="279"/>
      <c r="AS28" s="279"/>
      <c r="AT28" s="279"/>
      <c r="AU28" s="280"/>
      <c r="AV28" s="257"/>
      <c r="AW28" s="258"/>
      <c r="AX28" s="258"/>
      <c r="AY28" s="258"/>
      <c r="AZ28" s="258"/>
      <c r="BA28" s="258"/>
      <c r="BB28" s="258"/>
      <c r="BC28" s="258"/>
      <c r="BD28" s="259"/>
      <c r="BK28" s="36"/>
    </row>
    <row r="29" spans="1:82" ht="24" customHeight="1" x14ac:dyDescent="0.3">
      <c r="A29" s="260"/>
      <c r="B29" s="261"/>
      <c r="C29" s="261"/>
      <c r="D29" s="261"/>
      <c r="E29" s="261"/>
      <c r="F29" s="262"/>
      <c r="G29" s="263" t="s">
        <v>46</v>
      </c>
      <c r="H29" s="264"/>
      <c r="I29" s="264"/>
      <c r="J29" s="264"/>
      <c r="K29" s="264"/>
      <c r="L29" s="264"/>
      <c r="M29" s="264"/>
      <c r="N29" s="264"/>
      <c r="O29" s="264"/>
      <c r="P29" s="264"/>
      <c r="Q29" s="264"/>
      <c r="R29" s="264"/>
      <c r="S29" s="264"/>
      <c r="T29" s="264"/>
      <c r="U29" s="264"/>
      <c r="V29" s="264"/>
      <c r="W29" s="264"/>
      <c r="X29" s="264"/>
      <c r="Y29" s="264"/>
      <c r="Z29" s="265"/>
      <c r="AA29" s="266"/>
      <c r="AB29" s="267"/>
      <c r="AC29" s="267"/>
      <c r="AD29" s="268"/>
      <c r="AE29" s="266"/>
      <c r="AF29" s="267"/>
      <c r="AG29" s="268"/>
      <c r="AH29" s="269"/>
      <c r="AI29" s="270"/>
      <c r="AJ29" s="270"/>
      <c r="AK29" s="270"/>
      <c r="AL29" s="271"/>
      <c r="AM29" s="281">
        <f>SUM('Log - (PSECW)'!U58+'Log - (WRC)'!U58+'Log - (WBL)'!U58+'Log - (School #4)'!U57+'Log - (School #5)'!U57+'Log - (School #6)'!U57+'Log - (School #7)'!U57)</f>
        <v>0</v>
      </c>
      <c r="AN29" s="282"/>
      <c r="AO29" s="282"/>
      <c r="AP29" s="282"/>
      <c r="AQ29" s="282"/>
      <c r="AR29" s="282"/>
      <c r="AS29" s="282"/>
      <c r="AT29" s="282"/>
      <c r="AU29" s="283"/>
      <c r="AV29" s="257"/>
      <c r="AW29" s="258"/>
      <c r="AX29" s="258"/>
      <c r="AY29" s="258"/>
      <c r="AZ29" s="258"/>
      <c r="BA29" s="258"/>
      <c r="BB29" s="258"/>
      <c r="BC29" s="258"/>
      <c r="BD29" s="259"/>
      <c r="BK29" s="36"/>
    </row>
    <row r="30" spans="1:82" ht="24" customHeight="1" x14ac:dyDescent="0.3">
      <c r="A30" s="260"/>
      <c r="B30" s="261"/>
      <c r="C30" s="261"/>
      <c r="D30" s="261"/>
      <c r="E30" s="261"/>
      <c r="F30" s="262"/>
      <c r="G30" s="275"/>
      <c r="H30" s="276"/>
      <c r="I30" s="276"/>
      <c r="J30" s="276"/>
      <c r="K30" s="276"/>
      <c r="L30" s="276"/>
      <c r="M30" s="276"/>
      <c r="N30" s="276"/>
      <c r="O30" s="276"/>
      <c r="P30" s="276"/>
      <c r="Q30" s="276"/>
      <c r="R30" s="276"/>
      <c r="S30" s="276"/>
      <c r="T30" s="276"/>
      <c r="U30" s="276"/>
      <c r="V30" s="276"/>
      <c r="W30" s="276"/>
      <c r="X30" s="276"/>
      <c r="Y30" s="276"/>
      <c r="Z30" s="277"/>
      <c r="AA30" s="266"/>
      <c r="AB30" s="267"/>
      <c r="AC30" s="267"/>
      <c r="AD30" s="268"/>
      <c r="AE30" s="266"/>
      <c r="AF30" s="267"/>
      <c r="AG30" s="268"/>
      <c r="AH30" s="269"/>
      <c r="AI30" s="270"/>
      <c r="AJ30" s="270"/>
      <c r="AK30" s="270"/>
      <c r="AL30" s="271"/>
      <c r="AM30" s="278"/>
      <c r="AN30" s="279"/>
      <c r="AO30" s="279"/>
      <c r="AP30" s="279"/>
      <c r="AQ30" s="279"/>
      <c r="AR30" s="279"/>
      <c r="AS30" s="279"/>
      <c r="AT30" s="279"/>
      <c r="AU30" s="280"/>
      <c r="AV30" s="257"/>
      <c r="AW30" s="258"/>
      <c r="AX30" s="258"/>
      <c r="AY30" s="258"/>
      <c r="AZ30" s="258"/>
      <c r="BA30" s="258"/>
      <c r="BB30" s="258"/>
      <c r="BC30" s="258"/>
      <c r="BD30" s="259"/>
      <c r="BM30" s="36"/>
    </row>
    <row r="31" spans="1:82" ht="14" x14ac:dyDescent="0.3">
      <c r="A31" s="260"/>
      <c r="B31" s="261"/>
      <c r="C31" s="261"/>
      <c r="D31" s="261"/>
      <c r="E31" s="261"/>
      <c r="F31" s="262"/>
      <c r="G31" s="263"/>
      <c r="H31" s="264"/>
      <c r="I31" s="264"/>
      <c r="J31" s="264"/>
      <c r="K31" s="264"/>
      <c r="L31" s="264"/>
      <c r="M31" s="264"/>
      <c r="N31" s="264"/>
      <c r="O31" s="264"/>
      <c r="P31" s="264"/>
      <c r="Q31" s="264"/>
      <c r="R31" s="264"/>
      <c r="S31" s="264"/>
      <c r="T31" s="264"/>
      <c r="U31" s="264"/>
      <c r="V31" s="264"/>
      <c r="W31" s="264"/>
      <c r="X31" s="264"/>
      <c r="Y31" s="264"/>
      <c r="Z31" s="265"/>
      <c r="AA31" s="266"/>
      <c r="AB31" s="267"/>
      <c r="AC31" s="267"/>
      <c r="AD31" s="268"/>
      <c r="AE31" s="266"/>
      <c r="AF31" s="267"/>
      <c r="AG31" s="268"/>
      <c r="AH31" s="269"/>
      <c r="AI31" s="270"/>
      <c r="AJ31" s="270"/>
      <c r="AK31" s="270"/>
      <c r="AL31" s="271"/>
      <c r="AM31" s="272"/>
      <c r="AN31" s="273"/>
      <c r="AO31" s="273"/>
      <c r="AP31" s="273"/>
      <c r="AQ31" s="273"/>
      <c r="AR31" s="273"/>
      <c r="AS31" s="273"/>
      <c r="AT31" s="273"/>
      <c r="AU31" s="274"/>
      <c r="AV31" s="257"/>
      <c r="AW31" s="258"/>
      <c r="AX31" s="258"/>
      <c r="AY31" s="258"/>
      <c r="AZ31" s="258"/>
      <c r="BA31" s="258"/>
      <c r="BB31" s="258"/>
      <c r="BC31" s="258"/>
      <c r="BD31" s="259"/>
      <c r="BE31" s="37"/>
    </row>
    <row r="32" spans="1:82" ht="15.5" x14ac:dyDescent="0.35">
      <c r="A32" s="242"/>
      <c r="B32" s="243"/>
      <c r="C32" s="243"/>
      <c r="D32" s="243"/>
      <c r="E32" s="243"/>
      <c r="F32" s="244"/>
      <c r="G32" s="245" t="s">
        <v>47</v>
      </c>
      <c r="H32" s="246"/>
      <c r="I32" s="246"/>
      <c r="J32" s="246"/>
      <c r="K32" s="246"/>
      <c r="L32" s="246"/>
      <c r="M32" s="246"/>
      <c r="N32" s="246"/>
      <c r="O32" s="246"/>
      <c r="P32" s="246"/>
      <c r="Q32" s="246"/>
      <c r="R32" s="246"/>
      <c r="S32" s="246"/>
      <c r="T32" s="246"/>
      <c r="U32" s="246"/>
      <c r="V32" s="246"/>
      <c r="W32" s="246"/>
      <c r="X32" s="246"/>
      <c r="Y32" s="246"/>
      <c r="Z32" s="247"/>
      <c r="AA32" s="248"/>
      <c r="AB32" s="249"/>
      <c r="AC32" s="249"/>
      <c r="AD32" s="250"/>
      <c r="AE32" s="248"/>
      <c r="AF32" s="249"/>
      <c r="AG32" s="250"/>
      <c r="AH32" s="251"/>
      <c r="AI32" s="252"/>
      <c r="AJ32" s="252"/>
      <c r="AK32" s="252"/>
      <c r="AL32" s="253"/>
      <c r="AM32" s="254">
        <f>SUM(AM23:AU31)</f>
        <v>0</v>
      </c>
      <c r="AN32" s="255"/>
      <c r="AO32" s="255"/>
      <c r="AP32" s="255"/>
      <c r="AQ32" s="255"/>
      <c r="AR32" s="255"/>
      <c r="AS32" s="255"/>
      <c r="AT32" s="255"/>
      <c r="AU32" s="256"/>
      <c r="AV32" s="227"/>
      <c r="AW32" s="228"/>
      <c r="AX32" s="228"/>
      <c r="AY32" s="228"/>
      <c r="AZ32" s="228"/>
      <c r="BA32" s="228"/>
      <c r="BB32" s="228"/>
      <c r="BC32" s="228"/>
      <c r="BD32" s="229"/>
      <c r="BE32" s="37"/>
    </row>
    <row r="33" spans="1:82" x14ac:dyDescent="0.25">
      <c r="A33" s="38" t="s">
        <v>48</v>
      </c>
      <c r="B33" s="39"/>
      <c r="C33" s="39"/>
      <c r="D33" s="39"/>
      <c r="E33" s="39"/>
      <c r="F33" s="39"/>
      <c r="G33" s="39"/>
      <c r="H33" s="39"/>
      <c r="I33" s="39"/>
      <c r="J33" s="39"/>
      <c r="K33" s="39"/>
      <c r="L33" s="39"/>
      <c r="M33" s="39"/>
      <c r="N33" s="39"/>
      <c r="O33" s="39"/>
      <c r="P33" s="39"/>
      <c r="Q33" s="38" t="s">
        <v>49</v>
      </c>
      <c r="R33" s="39"/>
      <c r="S33" s="39"/>
      <c r="T33" s="39"/>
      <c r="U33" s="39"/>
      <c r="V33" s="39"/>
      <c r="W33" s="39"/>
      <c r="X33" s="39"/>
      <c r="Y33" s="39"/>
      <c r="Z33" s="38" t="s">
        <v>50</v>
      </c>
      <c r="AA33" s="40"/>
      <c r="AB33" s="39"/>
      <c r="AC33" s="39"/>
      <c r="AD33" s="39"/>
      <c r="AE33" s="39"/>
      <c r="AF33" s="41"/>
      <c r="AG33" s="38" t="s">
        <v>51</v>
      </c>
      <c r="AH33" s="39"/>
      <c r="AI33" s="39"/>
      <c r="AJ33" s="39"/>
      <c r="AK33" s="39"/>
      <c r="AL33" s="39"/>
      <c r="AM33" s="39"/>
      <c r="AN33" s="39"/>
      <c r="AO33" s="39"/>
      <c r="AP33" s="39"/>
      <c r="AQ33" s="39"/>
      <c r="AR33" s="39"/>
      <c r="AS33" s="39"/>
      <c r="AT33" s="39"/>
      <c r="AU33" s="39"/>
      <c r="AV33" s="39"/>
      <c r="AW33" s="41"/>
      <c r="AX33" s="38" t="s">
        <v>50</v>
      </c>
      <c r="AY33" s="39"/>
      <c r="AZ33" s="42"/>
      <c r="BA33" s="42"/>
      <c r="BB33" s="42"/>
      <c r="BC33" s="42"/>
      <c r="BD33" s="43"/>
      <c r="BE33" s="37"/>
    </row>
    <row r="34" spans="1:82" ht="13" x14ac:dyDescent="0.3">
      <c r="A34" s="230"/>
      <c r="B34" s="231"/>
      <c r="C34" s="231"/>
      <c r="D34" s="231"/>
      <c r="E34" s="231"/>
      <c r="F34" s="231"/>
      <c r="G34" s="231"/>
      <c r="H34" s="231"/>
      <c r="I34" s="231"/>
      <c r="J34" s="231"/>
      <c r="K34" s="231"/>
      <c r="L34" s="231"/>
      <c r="M34" s="231"/>
      <c r="N34" s="231"/>
      <c r="O34" s="231"/>
      <c r="P34" s="232"/>
      <c r="Q34" s="233"/>
      <c r="R34" s="234"/>
      <c r="S34" s="234"/>
      <c r="T34" s="234"/>
      <c r="U34" s="234"/>
      <c r="V34" s="234"/>
      <c r="W34" s="234"/>
      <c r="X34" s="234"/>
      <c r="Y34" s="235"/>
      <c r="Z34" s="236"/>
      <c r="AA34" s="237"/>
      <c r="AB34" s="237"/>
      <c r="AC34" s="237"/>
      <c r="AD34" s="237"/>
      <c r="AE34" s="237"/>
      <c r="AF34" s="238"/>
      <c r="AG34" s="239"/>
      <c r="AH34" s="240"/>
      <c r="AI34" s="240"/>
      <c r="AJ34" s="240"/>
      <c r="AK34" s="240"/>
      <c r="AL34" s="240"/>
      <c r="AM34" s="240"/>
      <c r="AN34" s="240"/>
      <c r="AO34" s="240"/>
      <c r="AP34" s="240"/>
      <c r="AQ34" s="240"/>
      <c r="AR34" s="240"/>
      <c r="AS34" s="240"/>
      <c r="AT34" s="240"/>
      <c r="AU34" s="240"/>
      <c r="AV34" s="240"/>
      <c r="AW34" s="241"/>
      <c r="AX34" s="239"/>
      <c r="AY34" s="240"/>
      <c r="AZ34" s="240"/>
      <c r="BA34" s="240"/>
      <c r="BB34" s="240"/>
      <c r="BC34" s="240"/>
      <c r="BD34" s="241"/>
      <c r="BE34" s="37"/>
    </row>
    <row r="35" spans="1:82" x14ac:dyDescent="0.25">
      <c r="A35" s="30" t="s">
        <v>52</v>
      </c>
      <c r="B35" s="44"/>
      <c r="C35" s="44"/>
      <c r="D35" s="44"/>
      <c r="E35" s="44"/>
      <c r="F35" s="30" t="s">
        <v>53</v>
      </c>
      <c r="G35" s="44"/>
      <c r="H35" s="44"/>
      <c r="I35" s="44"/>
      <c r="J35" s="44"/>
      <c r="K35" s="30" t="s">
        <v>54</v>
      </c>
      <c r="L35" s="44"/>
      <c r="M35" s="44"/>
      <c r="N35" s="44"/>
      <c r="O35" s="44"/>
      <c r="P35" s="44"/>
      <c r="Q35" s="44"/>
      <c r="R35" s="44"/>
      <c r="S35" s="30" t="s">
        <v>55</v>
      </c>
      <c r="T35" s="44"/>
      <c r="U35" s="44"/>
      <c r="V35" s="44"/>
      <c r="W35" s="44"/>
      <c r="X35" s="44"/>
      <c r="Y35" s="44"/>
      <c r="Z35" s="30" t="s">
        <v>56</v>
      </c>
      <c r="AA35" s="44"/>
      <c r="AB35" s="44"/>
      <c r="AC35" s="44"/>
      <c r="AD35" s="44"/>
      <c r="AE35" s="44"/>
      <c r="AF35" s="44"/>
      <c r="AG35" s="44"/>
      <c r="AH35" s="44"/>
      <c r="AI35" s="45"/>
      <c r="AJ35" s="30" t="s">
        <v>57</v>
      </c>
      <c r="AK35" s="44"/>
      <c r="AL35" s="44"/>
      <c r="AM35" s="44"/>
      <c r="AN35" s="44"/>
      <c r="AO35" s="44"/>
      <c r="AP35" s="44"/>
      <c r="AQ35" s="44"/>
      <c r="AR35" s="44"/>
      <c r="AS35" s="46"/>
      <c r="AT35" s="47"/>
      <c r="AU35" s="48" t="s">
        <v>58</v>
      </c>
      <c r="AV35" s="44"/>
      <c r="AW35" s="44"/>
      <c r="AX35" s="44"/>
      <c r="AY35" s="44"/>
      <c r="AZ35" s="44"/>
      <c r="BA35" s="44"/>
      <c r="BB35" s="44"/>
      <c r="BC35" s="44"/>
      <c r="BD35" s="45"/>
      <c r="BE35" s="37"/>
    </row>
    <row r="36" spans="1:82" ht="13.5" thickBot="1" x14ac:dyDescent="0.35">
      <c r="A36" s="214"/>
      <c r="B36" s="190"/>
      <c r="C36" s="190"/>
      <c r="D36" s="190"/>
      <c r="E36" s="191"/>
      <c r="F36" s="189"/>
      <c r="G36" s="190"/>
      <c r="H36" s="190"/>
      <c r="I36" s="190"/>
      <c r="J36" s="191"/>
      <c r="K36" s="189"/>
      <c r="L36" s="190"/>
      <c r="M36" s="190"/>
      <c r="N36" s="190"/>
      <c r="O36" s="190"/>
      <c r="P36" s="190"/>
      <c r="Q36" s="190"/>
      <c r="R36" s="191"/>
      <c r="S36" s="189"/>
      <c r="T36" s="190"/>
      <c r="U36" s="190"/>
      <c r="V36" s="190"/>
      <c r="W36" s="190"/>
      <c r="X36" s="190"/>
      <c r="Y36" s="191"/>
      <c r="Z36" s="215" t="str">
        <f>'PROVIDER INFO'!E9</f>
        <v>SWV0000113-00</v>
      </c>
      <c r="AA36" s="216"/>
      <c r="AB36" s="216"/>
      <c r="AC36" s="216"/>
      <c r="AD36" s="216"/>
      <c r="AE36" s="216"/>
      <c r="AF36" s="216"/>
      <c r="AG36" s="216"/>
      <c r="AH36" s="216"/>
      <c r="AI36" s="217"/>
      <c r="AJ36" s="189"/>
      <c r="AK36" s="190"/>
      <c r="AL36" s="190"/>
      <c r="AM36" s="190"/>
      <c r="AN36" s="190"/>
      <c r="AO36" s="190"/>
      <c r="AP36" s="190"/>
      <c r="AQ36" s="190"/>
      <c r="AR36" s="190"/>
      <c r="AS36" s="191"/>
      <c r="AT36" s="189"/>
      <c r="AU36" s="190"/>
      <c r="AV36" s="190"/>
      <c r="AW36" s="190"/>
      <c r="AX36" s="190"/>
      <c r="AY36" s="190"/>
      <c r="AZ36" s="190"/>
      <c r="BA36" s="190"/>
      <c r="BB36" s="190"/>
      <c r="BC36" s="190"/>
      <c r="BD36" s="191"/>
      <c r="BE36" s="37"/>
    </row>
    <row r="37" spans="1:82" ht="15.75" customHeight="1" x14ac:dyDescent="0.25">
      <c r="A37" s="192" t="s">
        <v>59</v>
      </c>
      <c r="B37" s="194" t="s">
        <v>60</v>
      </c>
      <c r="C37" s="195"/>
      <c r="D37" s="196"/>
      <c r="E37" s="200" t="s">
        <v>61</v>
      </c>
      <c r="F37" s="202" t="s">
        <v>62</v>
      </c>
      <c r="G37" s="203"/>
      <c r="H37" s="204"/>
      <c r="I37" s="208" t="s">
        <v>63</v>
      </c>
      <c r="J37" s="209"/>
      <c r="K37" s="209"/>
      <c r="L37" s="209"/>
      <c r="M37" s="209"/>
      <c r="N37" s="210"/>
      <c r="O37" s="177" t="s">
        <v>64</v>
      </c>
      <c r="P37" s="179"/>
      <c r="Q37" s="177" t="s">
        <v>65</v>
      </c>
      <c r="R37" s="178"/>
      <c r="S37" s="179"/>
      <c r="T37" s="194" t="s">
        <v>66</v>
      </c>
      <c r="U37" s="195"/>
      <c r="V37" s="196"/>
      <c r="W37" s="211" t="s">
        <v>67</v>
      </c>
      <c r="X37" s="212"/>
      <c r="Y37" s="213"/>
      <c r="Z37" s="224" t="s">
        <v>68</v>
      </c>
      <c r="AA37" s="225"/>
      <c r="AB37" s="224" t="s">
        <v>69</v>
      </c>
      <c r="AC37" s="226"/>
      <c r="AD37" s="225"/>
      <c r="AE37" s="177" t="s">
        <v>70</v>
      </c>
      <c r="AF37" s="178"/>
      <c r="AG37" s="179"/>
      <c r="AH37" s="177" t="s">
        <v>71</v>
      </c>
      <c r="AI37" s="179"/>
      <c r="AJ37" s="177" t="s">
        <v>72</v>
      </c>
      <c r="AK37" s="179"/>
      <c r="AL37" s="183" t="s">
        <v>41</v>
      </c>
      <c r="AM37" s="184"/>
      <c r="AN37" s="184"/>
      <c r="AO37" s="184"/>
      <c r="AP37" s="184"/>
      <c r="AQ37" s="184"/>
      <c r="AR37" s="184"/>
      <c r="AS37" s="184"/>
      <c r="AT37" s="184"/>
      <c r="AU37" s="185"/>
      <c r="AV37" s="183" t="s">
        <v>73</v>
      </c>
      <c r="AW37" s="184"/>
      <c r="AX37" s="184"/>
      <c r="AY37" s="184"/>
      <c r="AZ37" s="184"/>
      <c r="BA37" s="184"/>
      <c r="BB37" s="184"/>
      <c r="BC37" s="184"/>
      <c r="BD37" s="185"/>
      <c r="BE37" s="37"/>
    </row>
    <row r="38" spans="1:82" x14ac:dyDescent="0.25">
      <c r="A38" s="193"/>
      <c r="B38" s="197"/>
      <c r="C38" s="198"/>
      <c r="D38" s="199"/>
      <c r="E38" s="201"/>
      <c r="F38" s="205"/>
      <c r="G38" s="206"/>
      <c r="H38" s="207"/>
      <c r="I38" s="218" t="s">
        <v>74</v>
      </c>
      <c r="J38" s="219"/>
      <c r="K38" s="220" t="s">
        <v>75</v>
      </c>
      <c r="L38" s="221"/>
      <c r="M38" s="221"/>
      <c r="N38" s="222"/>
      <c r="O38" s="180"/>
      <c r="P38" s="182"/>
      <c r="Q38" s="180"/>
      <c r="R38" s="181"/>
      <c r="S38" s="182"/>
      <c r="T38" s="197"/>
      <c r="U38" s="198"/>
      <c r="V38" s="199"/>
      <c r="W38" s="218" t="s">
        <v>76</v>
      </c>
      <c r="X38" s="223"/>
      <c r="Y38" s="219"/>
      <c r="Z38" s="218" t="s">
        <v>77</v>
      </c>
      <c r="AA38" s="219"/>
      <c r="AB38" s="218" t="s">
        <v>78</v>
      </c>
      <c r="AC38" s="223"/>
      <c r="AD38" s="219"/>
      <c r="AE38" s="180"/>
      <c r="AF38" s="181"/>
      <c r="AG38" s="182"/>
      <c r="AH38" s="180"/>
      <c r="AI38" s="182"/>
      <c r="AJ38" s="180"/>
      <c r="AK38" s="182"/>
      <c r="AL38" s="186"/>
      <c r="AM38" s="187"/>
      <c r="AN38" s="187"/>
      <c r="AO38" s="187"/>
      <c r="AP38" s="187"/>
      <c r="AQ38" s="187"/>
      <c r="AR38" s="187"/>
      <c r="AS38" s="187"/>
      <c r="AT38" s="187"/>
      <c r="AU38" s="188"/>
      <c r="AV38" s="186"/>
      <c r="AW38" s="187"/>
      <c r="AX38" s="187"/>
      <c r="AY38" s="187"/>
      <c r="AZ38" s="187"/>
      <c r="BA38" s="187"/>
      <c r="BB38" s="187"/>
      <c r="BC38" s="187"/>
      <c r="BD38" s="188"/>
      <c r="BE38" s="37"/>
    </row>
    <row r="39" spans="1:82" ht="14" x14ac:dyDescent="0.3">
      <c r="A39" s="49"/>
      <c r="B39" s="124" t="str">
        <f>IF($AL39&gt;0,210,"")</f>
        <v/>
      </c>
      <c r="C39" s="125"/>
      <c r="D39" s="126"/>
      <c r="E39" s="50"/>
      <c r="F39" s="171" t="str">
        <f>IF($AL39&gt;0,"001","")</f>
        <v/>
      </c>
      <c r="G39" s="172"/>
      <c r="H39" s="173"/>
      <c r="I39" s="124" t="str">
        <f>IF($AL39&gt;0,"KA1","")</f>
        <v/>
      </c>
      <c r="J39" s="126"/>
      <c r="K39" s="124" t="str">
        <f>IF($AL39&gt;0,"J1161","")</f>
        <v/>
      </c>
      <c r="L39" s="125"/>
      <c r="M39" s="125"/>
      <c r="N39" s="126"/>
      <c r="O39" s="127" t="str">
        <f>IF($AL39&gt;0,"NB","")</f>
        <v/>
      </c>
      <c r="P39" s="129"/>
      <c r="Q39" s="127" t="str">
        <f>IF($AL39&gt;0,"6512","")</f>
        <v/>
      </c>
      <c r="R39" s="128"/>
      <c r="S39" s="129"/>
      <c r="T39" s="124" t="str">
        <f>IF($AL39&gt;0,"J701","")</f>
        <v/>
      </c>
      <c r="U39" s="125"/>
      <c r="V39" s="126"/>
      <c r="W39" s="124" t="str">
        <f>IF($AL39&gt;0,"826B","")</f>
        <v/>
      </c>
      <c r="X39" s="125"/>
      <c r="Y39" s="126"/>
      <c r="Z39" s="124" t="str">
        <f>IF($AL39&gt;0,"","")</f>
        <v/>
      </c>
      <c r="AA39" s="126"/>
      <c r="AB39" s="124"/>
      <c r="AC39" s="125"/>
      <c r="AD39" s="126"/>
      <c r="AE39" s="127" t="str">
        <f>IF($AL39&gt;0,"JRA1","")</f>
        <v/>
      </c>
      <c r="AF39" s="128"/>
      <c r="AG39" s="129"/>
      <c r="AH39" s="127" t="str">
        <f>IF($AL39&gt;0,"RA","")</f>
        <v/>
      </c>
      <c r="AI39" s="129"/>
      <c r="AJ39" s="133" t="str">
        <f>IF($AL39&gt;0,"01","")</f>
        <v/>
      </c>
      <c r="AK39" s="134"/>
      <c r="AL39" s="130">
        <f>'Log - (PSECW)'!J55+'Log - (WRC)'!J55+'Log - (WBL)'!J55+'Log - (School #4)'!J54+'Log - (School #5)'!J54+'Log - (School #6)'!J54+'Log - (School #7)'!J54</f>
        <v>0</v>
      </c>
      <c r="AM39" s="131"/>
      <c r="AN39" s="131"/>
      <c r="AO39" s="131"/>
      <c r="AP39" s="131"/>
      <c r="AQ39" s="131"/>
      <c r="AR39" s="131"/>
      <c r="AS39" s="131"/>
      <c r="AT39" s="131"/>
      <c r="AU39" s="132"/>
      <c r="AV39" s="130"/>
      <c r="AW39" s="125"/>
      <c r="AX39" s="125"/>
      <c r="AY39" s="125"/>
      <c r="AZ39" s="125"/>
      <c r="BA39" s="125"/>
      <c r="BB39" s="125"/>
      <c r="BC39" s="125"/>
      <c r="BD39" s="126"/>
      <c r="BE39" s="37"/>
    </row>
    <row r="40" spans="1:82" ht="14" x14ac:dyDescent="0.3">
      <c r="A40" s="49"/>
      <c r="B40" s="124" t="str">
        <f t="shared" ref="B40:B50" si="0">IF($AL40&gt;0,210,"")</f>
        <v/>
      </c>
      <c r="C40" s="125"/>
      <c r="D40" s="126"/>
      <c r="E40" s="51"/>
      <c r="F40" s="171" t="str">
        <f>IF(AL40&gt;0,"001","")</f>
        <v/>
      </c>
      <c r="G40" s="172"/>
      <c r="H40" s="173"/>
      <c r="I40" s="124" t="str">
        <f>IF(AL40&gt;0,"KA1","")</f>
        <v/>
      </c>
      <c r="J40" s="126"/>
      <c r="K40" s="124" t="str">
        <f>IF(AL40&gt;0,"J1161","")</f>
        <v/>
      </c>
      <c r="L40" s="125"/>
      <c r="M40" s="125"/>
      <c r="N40" s="126"/>
      <c r="O40" s="127" t="str">
        <f>IF(AL40&gt;0,"NB","")</f>
        <v/>
      </c>
      <c r="P40" s="129"/>
      <c r="Q40" s="127" t="str">
        <f>IF(AL40&gt;0,"6214","")</f>
        <v/>
      </c>
      <c r="R40" s="128"/>
      <c r="S40" s="129"/>
      <c r="T40" s="124" t="str">
        <f>IF(AL40&gt;0,"J701","")</f>
        <v/>
      </c>
      <c r="U40" s="125"/>
      <c r="V40" s="126"/>
      <c r="W40" s="124" t="str">
        <f>IF(AL40&gt;0,"826B","")</f>
        <v/>
      </c>
      <c r="X40" s="125"/>
      <c r="Y40" s="126"/>
      <c r="Z40" s="124"/>
      <c r="AA40" s="126"/>
      <c r="AB40" s="124"/>
      <c r="AC40" s="125"/>
      <c r="AD40" s="126"/>
      <c r="AE40" s="127" t="str">
        <f>IF(AL40&gt;0,"JRA1","")</f>
        <v/>
      </c>
      <c r="AF40" s="128"/>
      <c r="AG40" s="129"/>
      <c r="AH40" s="127" t="str">
        <f>IF(AL40&gt;0,"RA","")</f>
        <v/>
      </c>
      <c r="AI40" s="129"/>
      <c r="AJ40" s="133" t="str">
        <f>IF(AL40&gt;0,"02","")</f>
        <v/>
      </c>
      <c r="AK40" s="134"/>
      <c r="AL40" s="130">
        <f>SUM('Log - (PSECW)'!N55:O55)+SUM('Log - (WRC)'!N55:O55)+SUM('Log - (WBL)'!N55:O55)+SUM('Log - (School #4)'!N54:O54)+SUM('Log - (School #5)'!N54:O54)+SUM('Log - (School #6)'!N54:O54)+SUM('Log - (School #7)'!N54:O54)</f>
        <v>0</v>
      </c>
      <c r="AM40" s="131"/>
      <c r="AN40" s="131"/>
      <c r="AO40" s="131"/>
      <c r="AP40" s="131"/>
      <c r="AQ40" s="131"/>
      <c r="AR40" s="131"/>
      <c r="AS40" s="131"/>
      <c r="AT40" s="131"/>
      <c r="AU40" s="132"/>
      <c r="AV40" s="130"/>
      <c r="AW40" s="125"/>
      <c r="AX40" s="125"/>
      <c r="AY40" s="125"/>
      <c r="AZ40" s="125"/>
      <c r="BA40" s="125"/>
      <c r="BB40" s="125"/>
      <c r="BC40" s="125"/>
      <c r="BD40" s="126"/>
    </row>
    <row r="41" spans="1:82" ht="14" x14ac:dyDescent="0.3">
      <c r="A41" s="49"/>
      <c r="B41" s="124" t="str">
        <f t="shared" si="0"/>
        <v/>
      </c>
      <c r="C41" s="125"/>
      <c r="D41" s="126"/>
      <c r="E41" s="51"/>
      <c r="F41" s="171" t="str">
        <f>IF($AL41&gt;0,"001","")</f>
        <v/>
      </c>
      <c r="G41" s="172"/>
      <c r="H41" s="173"/>
      <c r="I41" s="124" t="str">
        <f>IF($AL41&gt;0,"KA1","")</f>
        <v/>
      </c>
      <c r="J41" s="126"/>
      <c r="K41" s="124" t="str">
        <f>IF($AL41&gt;0,"J1161","")</f>
        <v/>
      </c>
      <c r="L41" s="125"/>
      <c r="M41" s="125"/>
      <c r="N41" s="126"/>
      <c r="O41" s="127" t="str">
        <f>IF($AL41&gt;0,"NB","")</f>
        <v/>
      </c>
      <c r="P41" s="129"/>
      <c r="Q41" s="127" t="str">
        <f>IF($AL41&gt;0,"6261","")</f>
        <v/>
      </c>
      <c r="R41" s="128"/>
      <c r="S41" s="129"/>
      <c r="T41" s="124" t="str">
        <f>IF($AL41&gt;0,"J701","")</f>
        <v/>
      </c>
      <c r="U41" s="125"/>
      <c r="V41" s="126"/>
      <c r="W41" s="124" t="str">
        <f>IF($AL41&gt;0,"826B","")</f>
        <v/>
      </c>
      <c r="X41" s="125"/>
      <c r="Y41" s="126"/>
      <c r="Z41" s="124"/>
      <c r="AA41" s="126"/>
      <c r="AB41" s="124"/>
      <c r="AC41" s="125"/>
      <c r="AD41" s="126"/>
      <c r="AE41" s="127" t="str">
        <f>IF($AL41&gt;0,"JRA1","")</f>
        <v/>
      </c>
      <c r="AF41" s="128"/>
      <c r="AG41" s="129"/>
      <c r="AH41" s="127" t="str">
        <f>IF($AL41&gt;0,"RA","")</f>
        <v/>
      </c>
      <c r="AI41" s="129"/>
      <c r="AJ41" s="133" t="str">
        <f>IF($AL41&gt;0,"03","")</f>
        <v/>
      </c>
      <c r="AK41" s="134"/>
      <c r="AL41" s="130">
        <f>'Log - (PSECW)'!K55+'Log - (WRC)'!K55+'Log - (WBL)'!K55+'Log - (School #4)'!K54+'Log - (School #5)'!K54+'Log - (School #6)'!K54+'Log - (School #7)'!K54</f>
        <v>0</v>
      </c>
      <c r="AM41" s="131"/>
      <c r="AN41" s="131"/>
      <c r="AO41" s="131"/>
      <c r="AP41" s="131"/>
      <c r="AQ41" s="131"/>
      <c r="AR41" s="131"/>
      <c r="AS41" s="131"/>
      <c r="AT41" s="131"/>
      <c r="AU41" s="132"/>
      <c r="AV41" s="130"/>
      <c r="AW41" s="125"/>
      <c r="AX41" s="125"/>
      <c r="AY41" s="125"/>
      <c r="AZ41" s="125"/>
      <c r="BA41" s="125"/>
      <c r="BB41" s="125"/>
      <c r="BC41" s="125"/>
      <c r="BD41" s="126"/>
    </row>
    <row r="42" spans="1:82" ht="14" x14ac:dyDescent="0.3">
      <c r="A42" s="49"/>
      <c r="B42" s="124" t="str">
        <f t="shared" si="0"/>
        <v/>
      </c>
      <c r="C42" s="125"/>
      <c r="D42" s="126"/>
      <c r="E42" s="51"/>
      <c r="F42" s="171" t="str">
        <f>IF($AL42&gt;0,"001","")</f>
        <v/>
      </c>
      <c r="G42" s="172"/>
      <c r="H42" s="173"/>
      <c r="I42" s="124" t="str">
        <f>IF($AL42&gt;0,"KA1","")</f>
        <v/>
      </c>
      <c r="J42" s="126"/>
      <c r="K42" s="124" t="str">
        <f>IF($AL42&gt;0,"J1161","")</f>
        <v/>
      </c>
      <c r="L42" s="125"/>
      <c r="M42" s="125"/>
      <c r="N42" s="126"/>
      <c r="O42" s="127" t="str">
        <f>IF($AL42&gt;0,"NB","")</f>
        <v/>
      </c>
      <c r="P42" s="129"/>
      <c r="Q42" s="127" t="str">
        <f>IF($AL42&gt;0,"6231","")</f>
        <v/>
      </c>
      <c r="R42" s="128"/>
      <c r="S42" s="129"/>
      <c r="T42" s="124" t="str">
        <f>IF($AL42&gt;0,"J701","")</f>
        <v/>
      </c>
      <c r="U42" s="125"/>
      <c r="V42" s="126"/>
      <c r="W42" s="124" t="str">
        <f>IF($AL42&gt;0,"826B","")</f>
        <v/>
      </c>
      <c r="X42" s="125"/>
      <c r="Y42" s="126"/>
      <c r="Z42" s="124"/>
      <c r="AA42" s="126"/>
      <c r="AB42" s="124"/>
      <c r="AC42" s="125"/>
      <c r="AD42" s="126"/>
      <c r="AE42" s="127" t="str">
        <f>IF($AL42&gt;0,"JRA1","")</f>
        <v/>
      </c>
      <c r="AF42" s="128"/>
      <c r="AG42" s="129"/>
      <c r="AH42" s="127" t="str">
        <f>IF($AL42&gt;0,"RA","")</f>
        <v/>
      </c>
      <c r="AI42" s="129"/>
      <c r="AJ42" s="133" t="str">
        <f>IF($AL42&gt;0,"04","")</f>
        <v/>
      </c>
      <c r="AK42" s="134"/>
      <c r="AL42" s="130">
        <f>'Log - (PSECW)'!L55+'Log - (WRC)'!L55+'Log - (WBL)'!L55+'Log - (School #4)'!L54+'Log - (School #5)'!L54+'Log - (School #6)'!L54+'Log - (School #7)'!L54</f>
        <v>0</v>
      </c>
      <c r="AM42" s="131"/>
      <c r="AN42" s="131"/>
      <c r="AO42" s="131"/>
      <c r="AP42" s="131"/>
      <c r="AQ42" s="131"/>
      <c r="AR42" s="131"/>
      <c r="AS42" s="131"/>
      <c r="AT42" s="131"/>
      <c r="AU42" s="132"/>
      <c r="AV42" s="130"/>
      <c r="AW42" s="125"/>
      <c r="AX42" s="125"/>
      <c r="AY42" s="125"/>
      <c r="AZ42" s="125"/>
      <c r="BA42" s="125"/>
      <c r="BB42" s="125"/>
      <c r="BC42" s="125"/>
      <c r="BD42" s="126"/>
    </row>
    <row r="43" spans="1:82" ht="14" x14ac:dyDescent="0.3">
      <c r="A43" s="49"/>
      <c r="B43" s="124" t="str">
        <f t="shared" si="0"/>
        <v/>
      </c>
      <c r="C43" s="125"/>
      <c r="D43" s="126"/>
      <c r="E43" s="51"/>
      <c r="F43" s="171" t="str">
        <f>IF($AL43&gt;0,"001","")</f>
        <v/>
      </c>
      <c r="G43" s="172"/>
      <c r="H43" s="173"/>
      <c r="I43" s="124" t="str">
        <f>IF($AL43&gt;0,"KA1","")</f>
        <v/>
      </c>
      <c r="J43" s="126"/>
      <c r="K43" s="124" t="str">
        <f>IF($AL43&gt;0,"J1161","")</f>
        <v/>
      </c>
      <c r="L43" s="125"/>
      <c r="M43" s="125"/>
      <c r="N43" s="126"/>
      <c r="O43" s="127" t="str">
        <f>IF($AL43&gt;0,"NB","")</f>
        <v/>
      </c>
      <c r="P43" s="129"/>
      <c r="Q43" s="127" t="str">
        <f>IF($AL43&gt;0,"5125","")</f>
        <v/>
      </c>
      <c r="R43" s="128"/>
      <c r="S43" s="129"/>
      <c r="T43" s="124" t="str">
        <f>IF($AL43&gt;0,"J701","")</f>
        <v/>
      </c>
      <c r="U43" s="125"/>
      <c r="V43" s="126"/>
      <c r="W43" s="124" t="str">
        <f>IF($AL43&gt;0,"826B","")</f>
        <v/>
      </c>
      <c r="X43" s="125"/>
      <c r="Y43" s="126"/>
      <c r="Z43" s="124"/>
      <c r="AA43" s="126"/>
      <c r="AB43" s="124"/>
      <c r="AC43" s="125"/>
      <c r="AD43" s="126"/>
      <c r="AE43" s="127" t="str">
        <f>IF($AL43&gt;0,"JRA1","")</f>
        <v/>
      </c>
      <c r="AF43" s="128"/>
      <c r="AG43" s="129"/>
      <c r="AH43" s="127" t="str">
        <f>IF($AL43&gt;0,"RA","")</f>
        <v/>
      </c>
      <c r="AI43" s="129"/>
      <c r="AJ43" s="133" t="str">
        <f>IF($AL43&gt;0,"05","")</f>
        <v/>
      </c>
      <c r="AK43" s="134"/>
      <c r="AL43" s="130">
        <f>'Log - (PSECW)'!M55+'Log - (WRC)'!M55+'Log - (WBL)'!M55+'Log - (School #4)'!M54+'Log - (School #5)'!M54+'Log - (School #6)'!M54+'Log - (School #7)'!M54</f>
        <v>0</v>
      </c>
      <c r="AM43" s="131"/>
      <c r="AN43" s="131"/>
      <c r="AO43" s="131"/>
      <c r="AP43" s="131"/>
      <c r="AQ43" s="131"/>
      <c r="AR43" s="131"/>
      <c r="AS43" s="131"/>
      <c r="AT43" s="131"/>
      <c r="AU43" s="132"/>
      <c r="AV43" s="130"/>
      <c r="AW43" s="125"/>
      <c r="AX43" s="125"/>
      <c r="AY43" s="125"/>
      <c r="AZ43" s="125"/>
      <c r="BA43" s="125"/>
      <c r="BB43" s="125"/>
      <c r="BC43" s="125"/>
      <c r="BD43" s="126"/>
    </row>
    <row r="44" spans="1:82" ht="14" x14ac:dyDescent="0.3">
      <c r="A44" s="49"/>
      <c r="B44" s="124" t="str">
        <f t="shared" si="0"/>
        <v/>
      </c>
      <c r="C44" s="125"/>
      <c r="D44" s="126"/>
      <c r="E44" s="51"/>
      <c r="F44" s="171" t="str">
        <f>IF('[2]WORK-BASED'!$F$8&gt;0,"001","")</f>
        <v/>
      </c>
      <c r="G44" s="172"/>
      <c r="H44" s="173"/>
      <c r="I44" s="124" t="str">
        <f>IF('[2]WORK-BASED'!$F$8&gt;0,"KA","")</f>
        <v/>
      </c>
      <c r="J44" s="126"/>
      <c r="K44" s="124" t="str">
        <f>IF('[2]WORK-BASED'!$F$8&gt;0,"J1161","")</f>
        <v/>
      </c>
      <c r="L44" s="125"/>
      <c r="M44" s="125"/>
      <c r="N44" s="126"/>
      <c r="O44" s="127" t="str">
        <f>IF('[2]WORK-BASED'!$F$8&gt;0,"NB","")</f>
        <v/>
      </c>
      <c r="P44" s="129"/>
      <c r="Q44" s="127" t="str">
        <f>IF('[2]WORK-BASED'!$F$8&gt;0,"6214","")</f>
        <v/>
      </c>
      <c r="R44" s="128"/>
      <c r="S44" s="129"/>
      <c r="T44" s="124" t="str">
        <f>IF('[2]WORK-BASED'!$F$8&gt;0,"J701","")</f>
        <v/>
      </c>
      <c r="U44" s="125"/>
      <c r="V44" s="126"/>
      <c r="W44" s="124" t="str">
        <f>IF('[2]WORK-BASED'!$F$8&gt;0,"826B","")</f>
        <v/>
      </c>
      <c r="X44" s="125"/>
      <c r="Y44" s="126"/>
      <c r="Z44" s="124"/>
      <c r="AA44" s="126"/>
      <c r="AB44" s="124"/>
      <c r="AC44" s="125"/>
      <c r="AD44" s="126"/>
      <c r="AE44" s="127" t="str">
        <f>IF('[2]WORK-BASED'!$F$8&gt;0,"JRA1","")</f>
        <v/>
      </c>
      <c r="AF44" s="128"/>
      <c r="AG44" s="129"/>
      <c r="AH44" s="127" t="str">
        <f>IF('[2]WORK-BASED'!$F$8&gt;0,"RA","")</f>
        <v/>
      </c>
      <c r="AI44" s="129"/>
      <c r="AJ44" s="133" t="str">
        <f>IF('[2]WORK-BASED'!$F$8&gt;0,"02","")</f>
        <v/>
      </c>
      <c r="AK44" s="134"/>
      <c r="AL44" s="130"/>
      <c r="AM44" s="131"/>
      <c r="AN44" s="131"/>
      <c r="AO44" s="131"/>
      <c r="AP44" s="131"/>
      <c r="AQ44" s="131"/>
      <c r="AR44" s="131"/>
      <c r="AS44" s="131"/>
      <c r="AT44" s="131"/>
      <c r="AU44" s="132"/>
      <c r="AV44" s="124"/>
      <c r="AW44" s="125"/>
      <c r="AX44" s="125"/>
      <c r="AY44" s="125"/>
      <c r="AZ44" s="125"/>
      <c r="BA44" s="125"/>
      <c r="BB44" s="125"/>
      <c r="BC44" s="125"/>
      <c r="BD44" s="126"/>
    </row>
    <row r="45" spans="1:82" s="24" customFormat="1" ht="15.5" x14ac:dyDescent="0.35">
      <c r="A45" s="49"/>
      <c r="B45" s="124" t="str">
        <f t="shared" si="0"/>
        <v/>
      </c>
      <c r="C45" s="125"/>
      <c r="D45" s="126"/>
      <c r="E45" s="51"/>
      <c r="F45" s="171" t="str">
        <f>IF($AL45&gt;0,"001","")</f>
        <v/>
      </c>
      <c r="G45" s="172"/>
      <c r="H45" s="173"/>
      <c r="I45" s="124" t="str">
        <f>IF($AL45&gt;0,"KA1","")</f>
        <v/>
      </c>
      <c r="J45" s="126"/>
      <c r="K45" s="124" t="str">
        <f>IF($AL45&gt;0,"J1161","")</f>
        <v/>
      </c>
      <c r="L45" s="125"/>
      <c r="M45" s="125"/>
      <c r="N45" s="126"/>
      <c r="O45" s="127" t="str">
        <f>IF($AL45&gt;0,"NB","")</f>
        <v/>
      </c>
      <c r="P45" s="129"/>
      <c r="Q45" s="127" t="str">
        <f>IF($AL45&gt;0,"6512","")</f>
        <v/>
      </c>
      <c r="R45" s="128"/>
      <c r="S45" s="129"/>
      <c r="T45" s="124" t="str">
        <f>IF($AL45&gt;0,"J701","")</f>
        <v/>
      </c>
      <c r="U45" s="125"/>
      <c r="V45" s="126"/>
      <c r="W45" s="124" t="str">
        <f>IF($AL45&gt;0,"826B","")</f>
        <v/>
      </c>
      <c r="X45" s="125"/>
      <c r="Y45" s="126"/>
      <c r="Z45" s="124"/>
      <c r="AA45" s="126"/>
      <c r="AB45" s="124"/>
      <c r="AC45" s="125"/>
      <c r="AD45" s="126"/>
      <c r="AE45" s="127" t="str">
        <f>IF($AL45&gt;0,"JRA1","")</f>
        <v/>
      </c>
      <c r="AF45" s="128"/>
      <c r="AG45" s="129"/>
      <c r="AH45" s="127" t="str">
        <f>IF($AL45&gt;0,"RA","")</f>
        <v/>
      </c>
      <c r="AI45" s="129"/>
      <c r="AJ45" s="133" t="str">
        <f>IF($AL45&gt;0,"01","")</f>
        <v/>
      </c>
      <c r="AK45" s="134"/>
      <c r="AL45" s="130">
        <f>'Log - (PSECW)'!P55+'Log - (WRC)'!P55+'Log - (WBL)'!P55+'Log - (School #4)'!P54+'Log - (School #5)'!P54+'Log - (School #6)'!P54+'Log - (School #7)'!P54</f>
        <v>0</v>
      </c>
      <c r="AM45" s="131"/>
      <c r="AN45" s="131"/>
      <c r="AO45" s="131"/>
      <c r="AP45" s="131"/>
      <c r="AQ45" s="131"/>
      <c r="AR45" s="131"/>
      <c r="AS45" s="131"/>
      <c r="AT45" s="131"/>
      <c r="AU45" s="132"/>
      <c r="AV45" s="174"/>
      <c r="AW45" s="175"/>
      <c r="AX45" s="175"/>
      <c r="AY45" s="175"/>
      <c r="AZ45" s="175"/>
      <c r="BA45" s="175"/>
      <c r="BB45" s="175"/>
      <c r="BC45" s="175"/>
      <c r="BD45" s="176"/>
      <c r="BI45" s="22"/>
      <c r="BJ45" s="22"/>
      <c r="BK45" s="22"/>
      <c r="BL45" s="22"/>
      <c r="BM45" s="22"/>
      <c r="BN45" s="22"/>
      <c r="BO45" s="22"/>
      <c r="BP45" s="22"/>
      <c r="BQ45" s="22"/>
      <c r="BR45" s="22"/>
      <c r="BS45" s="22"/>
      <c r="BT45" s="22"/>
      <c r="BU45" s="22"/>
      <c r="BV45" s="22"/>
      <c r="BW45" s="22"/>
      <c r="BX45" s="22"/>
      <c r="BY45" s="22"/>
      <c r="BZ45" s="22"/>
      <c r="CA45" s="22"/>
      <c r="CB45" s="22"/>
      <c r="CC45" s="22"/>
      <c r="CD45" s="22"/>
    </row>
    <row r="46" spans="1:82" s="24" customFormat="1" ht="14" x14ac:dyDescent="0.3">
      <c r="A46" s="49"/>
      <c r="B46" s="124" t="str">
        <f t="shared" si="0"/>
        <v/>
      </c>
      <c r="C46" s="125"/>
      <c r="D46" s="126"/>
      <c r="E46" s="51"/>
      <c r="F46" s="171" t="str">
        <f>IF($AL46&gt;0,"001","")</f>
        <v/>
      </c>
      <c r="G46" s="172"/>
      <c r="H46" s="173"/>
      <c r="I46" s="124" t="str">
        <f>IF($AL46&gt;0,"KA1","")</f>
        <v/>
      </c>
      <c r="J46" s="126"/>
      <c r="K46" s="124" t="str">
        <f>IF($AL46&gt;0,"J1161","")</f>
        <v/>
      </c>
      <c r="L46" s="125"/>
      <c r="M46" s="125"/>
      <c r="N46" s="126"/>
      <c r="O46" s="127" t="str">
        <f>IF($AL46&gt;0,"NB","")</f>
        <v/>
      </c>
      <c r="P46" s="129"/>
      <c r="Q46" s="127" t="str">
        <f>IF($AL46&gt;0,"6214","")</f>
        <v/>
      </c>
      <c r="R46" s="128"/>
      <c r="S46" s="129"/>
      <c r="T46" s="124" t="str">
        <f>IF($AL46&gt;0,"J701","")</f>
        <v/>
      </c>
      <c r="U46" s="125"/>
      <c r="V46" s="126"/>
      <c r="W46" s="124" t="str">
        <f>IF($AL46&gt;0,"826B","")</f>
        <v/>
      </c>
      <c r="X46" s="125"/>
      <c r="Y46" s="126"/>
      <c r="Z46" s="124"/>
      <c r="AA46" s="126"/>
      <c r="AB46" s="124"/>
      <c r="AC46" s="125"/>
      <c r="AD46" s="126"/>
      <c r="AE46" s="127" t="str">
        <f>IF($AL46&gt;0,"JRA1","")</f>
        <v/>
      </c>
      <c r="AF46" s="128"/>
      <c r="AG46" s="129"/>
      <c r="AH46" s="127" t="str">
        <f>IF($AL46&gt;0,"RA","")</f>
        <v/>
      </c>
      <c r="AI46" s="129"/>
      <c r="AJ46" s="133" t="str">
        <f>IF($AL46&gt;0,"02","")</f>
        <v/>
      </c>
      <c r="AK46" s="134"/>
      <c r="AL46" s="130">
        <f>'Log - (PSECW)'!T55+'Log - (WRC)'!T55+'Log - (WBL)'!T55+'Log - (School #4)'!T54+'Log - (School #5)'!T54+'Log - (School #6)'!T54+'Log - (School #7)'!T54</f>
        <v>0</v>
      </c>
      <c r="AM46" s="131"/>
      <c r="AN46" s="131"/>
      <c r="AO46" s="131"/>
      <c r="AP46" s="131"/>
      <c r="AQ46" s="131"/>
      <c r="AR46" s="131"/>
      <c r="AS46" s="131"/>
      <c r="AT46" s="131"/>
      <c r="AU46" s="132"/>
      <c r="AV46" s="124"/>
      <c r="AW46" s="125"/>
      <c r="AX46" s="125"/>
      <c r="AY46" s="125"/>
      <c r="AZ46" s="125"/>
      <c r="BA46" s="125"/>
      <c r="BB46" s="125"/>
      <c r="BC46" s="125"/>
      <c r="BD46" s="126"/>
      <c r="BI46" s="22"/>
      <c r="BJ46" s="22"/>
      <c r="BK46" s="22"/>
      <c r="BL46" s="22"/>
      <c r="BM46" s="22"/>
      <c r="BN46" s="22"/>
      <c r="BO46" s="22"/>
      <c r="BP46" s="22"/>
      <c r="BQ46" s="22"/>
      <c r="BR46" s="22"/>
      <c r="BS46" s="22"/>
      <c r="BT46" s="22"/>
      <c r="BU46" s="22"/>
      <c r="BV46" s="22"/>
      <c r="BW46" s="22"/>
      <c r="BX46" s="22"/>
      <c r="BY46" s="22"/>
      <c r="BZ46" s="22"/>
      <c r="CA46" s="22"/>
      <c r="CB46" s="22"/>
      <c r="CC46" s="22"/>
      <c r="CD46" s="22"/>
    </row>
    <row r="47" spans="1:82" s="24" customFormat="1" ht="14" x14ac:dyDescent="0.3">
      <c r="A47" s="49"/>
      <c r="B47" s="124" t="str">
        <f t="shared" si="0"/>
        <v/>
      </c>
      <c r="C47" s="125"/>
      <c r="D47" s="126"/>
      <c r="E47" s="51"/>
      <c r="F47" s="171" t="str">
        <f>IF($AL47&gt;0,"001","")</f>
        <v/>
      </c>
      <c r="G47" s="172"/>
      <c r="H47" s="173"/>
      <c r="I47" s="124" t="str">
        <f>IF($AL47&gt;0,"KA1","")</f>
        <v/>
      </c>
      <c r="J47" s="126"/>
      <c r="K47" s="124" t="str">
        <f>IF($AL47&gt;0,"J1161","")</f>
        <v/>
      </c>
      <c r="L47" s="125"/>
      <c r="M47" s="125"/>
      <c r="N47" s="126"/>
      <c r="O47" s="127" t="str">
        <f>IF($AL47&gt;0,"NB","")</f>
        <v/>
      </c>
      <c r="P47" s="129"/>
      <c r="Q47" s="127" t="str">
        <f>IF($AL47&gt;0,"6261","")</f>
        <v/>
      </c>
      <c r="R47" s="128"/>
      <c r="S47" s="129"/>
      <c r="T47" s="124" t="str">
        <f>IF($AL47&gt;0,"J701","")</f>
        <v/>
      </c>
      <c r="U47" s="125"/>
      <c r="V47" s="126"/>
      <c r="W47" s="124" t="str">
        <f>IF($AL47&gt;0,"826B","")</f>
        <v/>
      </c>
      <c r="X47" s="125"/>
      <c r="Y47" s="126"/>
      <c r="Z47" s="124"/>
      <c r="AA47" s="126"/>
      <c r="AB47" s="124"/>
      <c r="AC47" s="125"/>
      <c r="AD47" s="126"/>
      <c r="AE47" s="127" t="str">
        <f>IF($AL47&gt;0,"JRA1","")</f>
        <v/>
      </c>
      <c r="AF47" s="128"/>
      <c r="AG47" s="129"/>
      <c r="AH47" s="127" t="str">
        <f>IF($AL47&gt;0,"RA","")</f>
        <v/>
      </c>
      <c r="AI47" s="129"/>
      <c r="AJ47" s="133" t="str">
        <f>IF($AL47&gt;0,"03","")</f>
        <v/>
      </c>
      <c r="AK47" s="134"/>
      <c r="AL47" s="130">
        <f>'Log - (PSECW)'!Q55+'Log - (WRC)'!Q55+'Log - (WBL)'!Q55+'Log - (School #4)'!Q54+'Log - (School #5)'!Q54+'Log - (School #6)'!Q54+'Log - (School #7)'!Q54</f>
        <v>0</v>
      </c>
      <c r="AM47" s="131"/>
      <c r="AN47" s="131"/>
      <c r="AO47" s="131"/>
      <c r="AP47" s="131"/>
      <c r="AQ47" s="131"/>
      <c r="AR47" s="131"/>
      <c r="AS47" s="131"/>
      <c r="AT47" s="131"/>
      <c r="AU47" s="132"/>
      <c r="AV47" s="124"/>
      <c r="AW47" s="125"/>
      <c r="AX47" s="125"/>
      <c r="AY47" s="125"/>
      <c r="AZ47" s="125"/>
      <c r="BA47" s="125"/>
      <c r="BB47" s="125"/>
      <c r="BC47" s="125"/>
      <c r="BD47" s="126"/>
      <c r="BI47" s="22"/>
      <c r="BJ47" s="22"/>
      <c r="BK47" s="22"/>
      <c r="BL47" s="22"/>
      <c r="BM47" s="22"/>
      <c r="BN47" s="22"/>
      <c r="BO47" s="22"/>
      <c r="BP47" s="22"/>
      <c r="BQ47" s="22"/>
      <c r="BR47" s="22"/>
      <c r="BS47" s="22"/>
      <c r="BT47" s="22"/>
      <c r="BU47" s="22"/>
      <c r="BV47" s="22"/>
      <c r="BW47" s="22"/>
      <c r="BX47" s="22"/>
      <c r="BY47" s="22"/>
      <c r="BZ47" s="22"/>
      <c r="CA47" s="22"/>
      <c r="CB47" s="22"/>
      <c r="CC47" s="22"/>
      <c r="CD47" s="22"/>
    </row>
    <row r="48" spans="1:82" s="24" customFormat="1" ht="14" x14ac:dyDescent="0.3">
      <c r="A48" s="49"/>
      <c r="B48" s="124" t="str">
        <f t="shared" si="0"/>
        <v/>
      </c>
      <c r="C48" s="125"/>
      <c r="D48" s="126"/>
      <c r="E48" s="51"/>
      <c r="F48" s="52" t="str">
        <f>IF($AL48&gt;0,"001","")</f>
        <v/>
      </c>
      <c r="G48" s="53"/>
      <c r="H48" s="54"/>
      <c r="I48" s="124" t="str">
        <f>IF($AL48&gt;0,"KA1","")</f>
        <v/>
      </c>
      <c r="J48" s="126"/>
      <c r="K48" s="124" t="str">
        <f>IF($AL48&gt;0,"J1161","")</f>
        <v/>
      </c>
      <c r="L48" s="125"/>
      <c r="M48" s="125"/>
      <c r="N48" s="126"/>
      <c r="O48" s="127" t="str">
        <f>IF($AL48&gt;0,"NB","")</f>
        <v/>
      </c>
      <c r="P48" s="129"/>
      <c r="Q48" s="127" t="str">
        <f>IF($AL48&gt;0,"6231","")</f>
        <v/>
      </c>
      <c r="R48" s="128"/>
      <c r="S48" s="129"/>
      <c r="T48" s="124" t="str">
        <f>IF($AL48&gt;0,"J701","")</f>
        <v/>
      </c>
      <c r="U48" s="125"/>
      <c r="V48" s="126"/>
      <c r="W48" s="124" t="str">
        <f>IF($AL48&gt;0,"826B","")</f>
        <v/>
      </c>
      <c r="X48" s="125"/>
      <c r="Y48" s="126"/>
      <c r="Z48" s="124"/>
      <c r="AA48" s="126"/>
      <c r="AB48" s="124"/>
      <c r="AC48" s="125"/>
      <c r="AD48" s="126"/>
      <c r="AE48" s="127" t="str">
        <f>IF($AL48&gt;0,"JRA1","")</f>
        <v/>
      </c>
      <c r="AF48" s="128"/>
      <c r="AG48" s="129"/>
      <c r="AH48" s="127" t="str">
        <f>IF($AL48&gt;0,"RA","")</f>
        <v/>
      </c>
      <c r="AI48" s="129"/>
      <c r="AJ48" s="133" t="str">
        <f>IF($AL48&gt;0,"04","")</f>
        <v/>
      </c>
      <c r="AK48" s="134"/>
      <c r="AL48" s="130">
        <f>'Log - (PSECW)'!R55+'Log - (WRC)'!R55+'Log - (WBL)'!R55+'Log - (School #4)'!R54+'Log - (School #5)'!R54+'Log - (School #6)'!R54+'Log - (School #7)'!R54</f>
        <v>0</v>
      </c>
      <c r="AM48" s="131"/>
      <c r="AN48" s="131"/>
      <c r="AO48" s="131"/>
      <c r="AP48" s="131"/>
      <c r="AQ48" s="131"/>
      <c r="AR48" s="131"/>
      <c r="AS48" s="131"/>
      <c r="AT48" s="131"/>
      <c r="AU48" s="132"/>
      <c r="AV48" s="124"/>
      <c r="AW48" s="125"/>
      <c r="AX48" s="125"/>
      <c r="AY48" s="125"/>
      <c r="AZ48" s="125"/>
      <c r="BA48" s="125"/>
      <c r="BB48" s="125"/>
      <c r="BC48" s="125"/>
      <c r="BD48" s="126"/>
      <c r="BI48" s="22"/>
      <c r="BJ48" s="22"/>
      <c r="BK48" s="22"/>
      <c r="BL48" s="22"/>
      <c r="BM48" s="22"/>
      <c r="BN48" s="22"/>
      <c r="BO48" s="22"/>
      <c r="BP48" s="22"/>
      <c r="BQ48" s="22"/>
      <c r="BR48" s="22"/>
      <c r="BS48" s="22"/>
      <c r="BT48" s="22"/>
      <c r="BU48" s="22"/>
      <c r="BV48" s="22"/>
      <c r="BW48" s="22"/>
      <c r="BX48" s="22"/>
      <c r="BY48" s="22"/>
      <c r="BZ48" s="22"/>
      <c r="CA48" s="22"/>
      <c r="CB48" s="22"/>
      <c r="CC48" s="22"/>
      <c r="CD48" s="22"/>
    </row>
    <row r="49" spans="1:82" s="24" customFormat="1" ht="14" x14ac:dyDescent="0.3">
      <c r="A49" s="49"/>
      <c r="B49" s="124" t="str">
        <f t="shared" si="0"/>
        <v/>
      </c>
      <c r="C49" s="125"/>
      <c r="D49" s="126"/>
      <c r="E49" s="51"/>
      <c r="F49" s="171" t="str">
        <f>IF($AL49&gt;0,"001","")</f>
        <v/>
      </c>
      <c r="G49" s="172"/>
      <c r="H49" s="173"/>
      <c r="I49" s="124" t="str">
        <f>IF($AL49&gt;0,"KA1","")</f>
        <v/>
      </c>
      <c r="J49" s="126"/>
      <c r="K49" s="124" t="str">
        <f>IF($AL49&gt;0,"J1161","")</f>
        <v/>
      </c>
      <c r="L49" s="125"/>
      <c r="M49" s="125"/>
      <c r="N49" s="126"/>
      <c r="O49" s="127" t="str">
        <f>IF($AL49&gt;0,"NB","")</f>
        <v/>
      </c>
      <c r="P49" s="129"/>
      <c r="Q49" s="127" t="str">
        <f>IF($AL49&gt;0,"5125","")</f>
        <v/>
      </c>
      <c r="R49" s="128"/>
      <c r="S49" s="129"/>
      <c r="T49" s="124" t="str">
        <f>IF($AL49&gt;0,"J701","")</f>
        <v/>
      </c>
      <c r="U49" s="125"/>
      <c r="V49" s="126"/>
      <c r="W49" s="124" t="str">
        <f>IF($AL49&gt;0,"826B","")</f>
        <v/>
      </c>
      <c r="X49" s="125"/>
      <c r="Y49" s="126"/>
      <c r="Z49" s="124"/>
      <c r="AA49" s="126"/>
      <c r="AB49" s="124"/>
      <c r="AC49" s="125"/>
      <c r="AD49" s="126"/>
      <c r="AE49" s="127" t="str">
        <f>IF($AL49&gt;0,"JRA1","")</f>
        <v/>
      </c>
      <c r="AF49" s="128"/>
      <c r="AG49" s="129"/>
      <c r="AH49" s="127" t="str">
        <f>IF($AL49&gt;0,"RA","")</f>
        <v/>
      </c>
      <c r="AI49" s="129"/>
      <c r="AJ49" s="133" t="str">
        <f>IF($AL49&gt;0,"05","")</f>
        <v/>
      </c>
      <c r="AK49" s="134"/>
      <c r="AL49" s="130">
        <f>'Log - (PSECW)'!S55+'Log - (WRC)'!S55+'Log - (WBL)'!S55+'Log - (School #4)'!S54+'Log - (School #5)'!S54+'Log - (School #6)'!S54+'Log - (School #7)'!S54</f>
        <v>0</v>
      </c>
      <c r="AM49" s="131"/>
      <c r="AN49" s="131"/>
      <c r="AO49" s="131"/>
      <c r="AP49" s="131"/>
      <c r="AQ49" s="131"/>
      <c r="AR49" s="131"/>
      <c r="AS49" s="131"/>
      <c r="AT49" s="131"/>
      <c r="AU49" s="132"/>
      <c r="AV49" s="124"/>
      <c r="AW49" s="125"/>
      <c r="AX49" s="125"/>
      <c r="AY49" s="125"/>
      <c r="AZ49" s="125"/>
      <c r="BA49" s="125"/>
      <c r="BB49" s="125"/>
      <c r="BC49" s="125"/>
      <c r="BD49" s="126"/>
      <c r="BI49" s="22"/>
      <c r="BJ49" s="22"/>
      <c r="BK49" s="22"/>
      <c r="BL49" s="22"/>
      <c r="BM49" s="22"/>
      <c r="BN49" s="22"/>
      <c r="BO49" s="22"/>
      <c r="BP49" s="22"/>
      <c r="BQ49" s="22"/>
      <c r="BR49" s="22"/>
      <c r="BS49" s="22"/>
      <c r="BT49" s="22"/>
      <c r="BU49" s="22"/>
      <c r="BV49" s="22"/>
      <c r="BW49" s="22"/>
      <c r="BX49" s="22"/>
      <c r="BY49" s="22"/>
      <c r="BZ49" s="22"/>
      <c r="CA49" s="22"/>
      <c r="CB49" s="22"/>
      <c r="CC49" s="22"/>
      <c r="CD49" s="22"/>
    </row>
    <row r="50" spans="1:82" s="24" customFormat="1" ht="14" x14ac:dyDescent="0.3">
      <c r="A50" s="49"/>
      <c r="B50" s="124" t="str">
        <f t="shared" si="0"/>
        <v/>
      </c>
      <c r="C50" s="125"/>
      <c r="D50" s="126"/>
      <c r="E50" s="51"/>
      <c r="F50" s="168"/>
      <c r="G50" s="169"/>
      <c r="H50" s="170"/>
      <c r="I50" s="124"/>
      <c r="J50" s="126"/>
      <c r="K50" s="124"/>
      <c r="L50" s="125"/>
      <c r="M50" s="125"/>
      <c r="N50" s="126"/>
      <c r="O50" s="127"/>
      <c r="P50" s="129"/>
      <c r="Q50" s="127"/>
      <c r="R50" s="128"/>
      <c r="S50" s="129"/>
      <c r="T50" s="124"/>
      <c r="U50" s="125"/>
      <c r="V50" s="126"/>
      <c r="W50" s="124"/>
      <c r="X50" s="125"/>
      <c r="Y50" s="126"/>
      <c r="Z50" s="124"/>
      <c r="AA50" s="126"/>
      <c r="AB50" s="124"/>
      <c r="AC50" s="125"/>
      <c r="AD50" s="126"/>
      <c r="AE50" s="55"/>
      <c r="AF50" s="56"/>
      <c r="AG50" s="57"/>
      <c r="AH50" s="55"/>
      <c r="AI50" s="57"/>
      <c r="AJ50" s="55"/>
      <c r="AK50" s="57"/>
      <c r="AL50" s="130"/>
      <c r="AM50" s="131"/>
      <c r="AN50" s="131"/>
      <c r="AO50" s="131"/>
      <c r="AP50" s="131"/>
      <c r="AQ50" s="131"/>
      <c r="AR50" s="131"/>
      <c r="AS50" s="131"/>
      <c r="AT50" s="131"/>
      <c r="AU50" s="132"/>
      <c r="AV50" s="124"/>
      <c r="AW50" s="125"/>
      <c r="AX50" s="125"/>
      <c r="AY50" s="125"/>
      <c r="AZ50" s="125"/>
      <c r="BA50" s="125"/>
      <c r="BB50" s="125"/>
      <c r="BC50" s="125"/>
      <c r="BD50" s="126"/>
      <c r="BI50" s="22"/>
      <c r="BJ50" s="22"/>
      <c r="BK50" s="22"/>
      <c r="BL50" s="22"/>
      <c r="BM50" s="22"/>
      <c r="BN50" s="22"/>
      <c r="BO50" s="22"/>
      <c r="BP50" s="22"/>
      <c r="BQ50" s="22"/>
      <c r="BR50" s="22"/>
      <c r="BS50" s="22"/>
      <c r="BT50" s="22"/>
      <c r="BU50" s="22"/>
      <c r="BV50" s="22"/>
      <c r="BW50" s="22"/>
      <c r="BX50" s="22"/>
      <c r="BY50" s="22"/>
      <c r="BZ50" s="22"/>
      <c r="CA50" s="22"/>
      <c r="CB50" s="22"/>
      <c r="CC50" s="22"/>
      <c r="CD50" s="22"/>
    </row>
    <row r="51" spans="1:82" s="24" customFormat="1" ht="14" x14ac:dyDescent="0.3">
      <c r="A51" s="49"/>
      <c r="B51" s="157"/>
      <c r="C51" s="159"/>
      <c r="D51" s="158"/>
      <c r="E51" s="51"/>
      <c r="F51" s="165"/>
      <c r="G51" s="166"/>
      <c r="H51" s="167"/>
      <c r="I51" s="157"/>
      <c r="J51" s="158"/>
      <c r="K51" s="124"/>
      <c r="L51" s="125"/>
      <c r="M51" s="125"/>
      <c r="N51" s="126"/>
      <c r="O51" s="127"/>
      <c r="P51" s="129"/>
      <c r="Q51" s="127"/>
      <c r="R51" s="128"/>
      <c r="S51" s="129"/>
      <c r="T51" s="124"/>
      <c r="U51" s="125"/>
      <c r="V51" s="126"/>
      <c r="W51" s="124"/>
      <c r="X51" s="125"/>
      <c r="Y51" s="126"/>
      <c r="Z51" s="157"/>
      <c r="AA51" s="158"/>
      <c r="AB51" s="157"/>
      <c r="AC51" s="159"/>
      <c r="AD51" s="158"/>
      <c r="AE51" s="160"/>
      <c r="AF51" s="161"/>
      <c r="AG51" s="162"/>
      <c r="AH51" s="160"/>
      <c r="AI51" s="162"/>
      <c r="AJ51" s="160"/>
      <c r="AK51" s="162"/>
      <c r="AL51" s="130"/>
      <c r="AM51" s="131"/>
      <c r="AN51" s="131"/>
      <c r="AO51" s="131"/>
      <c r="AP51" s="131"/>
      <c r="AQ51" s="131"/>
      <c r="AR51" s="131"/>
      <c r="AS51" s="131"/>
      <c r="AT51" s="131"/>
      <c r="AU51" s="132"/>
      <c r="AV51" s="124"/>
      <c r="AW51" s="125"/>
      <c r="AX51" s="125"/>
      <c r="AY51" s="125"/>
      <c r="AZ51" s="125"/>
      <c r="BA51" s="125"/>
      <c r="BB51" s="125"/>
      <c r="BC51" s="125"/>
      <c r="BD51" s="126"/>
      <c r="BI51" s="22"/>
      <c r="BJ51" s="22"/>
      <c r="BK51" s="22"/>
      <c r="BL51" s="22"/>
      <c r="BM51" s="22"/>
      <c r="BN51" s="22"/>
      <c r="BO51" s="22"/>
      <c r="BP51" s="22"/>
      <c r="BQ51" s="22"/>
      <c r="BR51" s="22"/>
      <c r="BS51" s="22"/>
      <c r="BT51" s="22"/>
      <c r="BU51" s="22"/>
      <c r="BV51" s="22"/>
      <c r="BW51" s="22"/>
      <c r="BX51" s="22"/>
      <c r="BY51" s="22"/>
      <c r="BZ51" s="22"/>
      <c r="CA51" s="22"/>
      <c r="CB51" s="22"/>
      <c r="CC51" s="22"/>
      <c r="CD51" s="22"/>
    </row>
    <row r="52" spans="1:82" s="24" customFormat="1" ht="15" customHeight="1" x14ac:dyDescent="0.25">
      <c r="A52" s="49"/>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3"/>
      <c r="Z52" s="154" t="s">
        <v>50</v>
      </c>
      <c r="AA52" s="155"/>
      <c r="AB52" s="155"/>
      <c r="AC52" s="155"/>
      <c r="AD52" s="155"/>
      <c r="AE52" s="155"/>
      <c r="AF52" s="155"/>
      <c r="AG52" s="155"/>
      <c r="AH52" s="155"/>
      <c r="AI52" s="155"/>
      <c r="AJ52" s="155"/>
      <c r="AK52" s="156"/>
      <c r="AL52" s="154" t="s">
        <v>79</v>
      </c>
      <c r="AM52" s="155"/>
      <c r="AN52" s="155"/>
      <c r="AO52" s="155"/>
      <c r="AP52" s="155"/>
      <c r="AQ52" s="155"/>
      <c r="AR52" s="155"/>
      <c r="AS52" s="155"/>
      <c r="AT52" s="155"/>
      <c r="AU52" s="156"/>
      <c r="AV52" s="154" t="s">
        <v>80</v>
      </c>
      <c r="AW52" s="155"/>
      <c r="AX52" s="155"/>
      <c r="AY52" s="155"/>
      <c r="AZ52" s="155"/>
      <c r="BA52" s="155"/>
      <c r="BB52" s="155"/>
      <c r="BC52" s="155"/>
      <c r="BD52" s="156"/>
      <c r="BI52" s="22"/>
      <c r="BJ52" s="22"/>
      <c r="BK52" s="22"/>
      <c r="BL52" s="22"/>
      <c r="BM52" s="22"/>
      <c r="BN52" s="22"/>
      <c r="BO52" s="22"/>
      <c r="BP52" s="22"/>
      <c r="BQ52" s="22"/>
      <c r="BR52" s="22"/>
      <c r="BS52" s="22"/>
      <c r="BT52" s="22"/>
      <c r="BU52" s="22"/>
      <c r="BV52" s="22"/>
      <c r="BW52" s="22"/>
      <c r="BX52" s="22"/>
      <c r="BY52" s="22"/>
      <c r="BZ52" s="22"/>
      <c r="CA52" s="22"/>
      <c r="CB52" s="22"/>
      <c r="CC52" s="22"/>
      <c r="CD52" s="22"/>
    </row>
    <row r="53" spans="1:82" s="24" customFormat="1" x14ac:dyDescent="0.25">
      <c r="A53" s="135" t="s">
        <v>81</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7"/>
      <c r="Z53" s="163"/>
      <c r="AA53" s="164"/>
      <c r="AB53" s="164"/>
      <c r="AC53" s="164"/>
      <c r="AD53" s="164"/>
      <c r="AE53" s="164"/>
      <c r="AF53" s="164"/>
      <c r="AG53" s="164"/>
      <c r="AH53" s="164"/>
      <c r="AI53" s="164"/>
      <c r="AJ53" s="164"/>
      <c r="AK53" s="164"/>
      <c r="AL53" s="163"/>
      <c r="AM53" s="164"/>
      <c r="AN53" s="164"/>
      <c r="AO53" s="164"/>
      <c r="AP53" s="164"/>
      <c r="AQ53" s="164"/>
      <c r="AR53" s="164"/>
      <c r="AS53" s="164"/>
      <c r="AT53" s="164"/>
      <c r="AU53" s="164"/>
      <c r="AV53" s="135"/>
      <c r="AW53" s="136"/>
      <c r="AX53" s="136"/>
      <c r="AY53" s="136"/>
      <c r="AZ53" s="136"/>
      <c r="BA53" s="136"/>
      <c r="BB53" s="136"/>
      <c r="BC53" s="136"/>
      <c r="BD53" s="137"/>
      <c r="BI53" s="22"/>
      <c r="BJ53" s="22"/>
      <c r="BK53" s="22"/>
      <c r="BL53" s="22"/>
      <c r="BM53" s="22"/>
      <c r="BN53" s="22"/>
      <c r="BO53" s="22"/>
      <c r="BP53" s="22"/>
      <c r="BQ53" s="22"/>
      <c r="BR53" s="22"/>
      <c r="BS53" s="22"/>
      <c r="BT53" s="22"/>
      <c r="BU53" s="22"/>
      <c r="BV53" s="22"/>
      <c r="BW53" s="22"/>
      <c r="BX53" s="22"/>
      <c r="BY53" s="22"/>
      <c r="BZ53" s="22"/>
      <c r="CA53" s="22"/>
      <c r="CB53" s="22"/>
      <c r="CC53" s="22"/>
      <c r="CD53" s="22"/>
    </row>
    <row r="54" spans="1:82" s="24" customFormat="1" x14ac:dyDescent="0.25">
      <c r="A54" s="58"/>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138" t="s">
        <v>82</v>
      </c>
      <c r="AW54" s="138"/>
      <c r="AX54" s="138"/>
      <c r="AY54" s="138"/>
      <c r="AZ54" s="138"/>
      <c r="BA54" s="138"/>
      <c r="BB54" s="138"/>
      <c r="BC54" s="138"/>
      <c r="BD54" s="138"/>
      <c r="BI54" s="22"/>
      <c r="BJ54" s="22"/>
      <c r="BK54" s="22"/>
      <c r="BL54" s="22"/>
      <c r="BM54" s="22"/>
      <c r="BN54" s="22"/>
      <c r="BO54" s="22"/>
      <c r="BP54" s="22"/>
      <c r="BQ54" s="22"/>
      <c r="BR54" s="22"/>
      <c r="BS54" s="22"/>
      <c r="BT54" s="22"/>
      <c r="BU54" s="22"/>
      <c r="BV54" s="22"/>
      <c r="BW54" s="22"/>
      <c r="BX54" s="22"/>
      <c r="BY54" s="22"/>
      <c r="BZ54" s="22"/>
      <c r="CA54" s="22"/>
      <c r="CB54" s="22"/>
      <c r="CC54" s="22"/>
      <c r="CD54" s="22"/>
    </row>
    <row r="55" spans="1:82" s="24" customFormat="1"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59"/>
      <c r="BD55" s="59"/>
      <c r="BI55" s="22"/>
      <c r="BJ55" s="22"/>
      <c r="BK55" s="22"/>
      <c r="BL55" s="22"/>
      <c r="BM55" s="22"/>
      <c r="BN55" s="22"/>
      <c r="BO55" s="22"/>
      <c r="BP55" s="22"/>
      <c r="BQ55" s="22"/>
      <c r="BR55" s="22"/>
      <c r="BS55" s="22"/>
      <c r="BT55" s="22"/>
      <c r="BU55" s="22"/>
      <c r="BV55" s="22"/>
      <c r="BW55" s="22"/>
      <c r="BX55" s="22"/>
      <c r="BY55" s="22"/>
      <c r="BZ55" s="22"/>
      <c r="CA55" s="22"/>
      <c r="CB55" s="22"/>
      <c r="CC55" s="22"/>
      <c r="CD55" s="22"/>
    </row>
    <row r="56" spans="1:82" s="24" customFormat="1" x14ac:dyDescent="0.25">
      <c r="A56" s="37"/>
      <c r="BI56" s="22"/>
      <c r="BJ56" s="22"/>
      <c r="BK56" s="22"/>
      <c r="BL56" s="22"/>
      <c r="BM56" s="22"/>
      <c r="BN56" s="22"/>
      <c r="BO56" s="22"/>
      <c r="BP56" s="22"/>
      <c r="BQ56" s="22"/>
      <c r="BR56" s="22"/>
      <c r="BS56" s="22"/>
      <c r="BT56" s="22"/>
      <c r="BU56" s="22"/>
      <c r="BV56" s="22"/>
      <c r="BW56" s="22"/>
      <c r="BX56" s="22"/>
      <c r="BY56" s="22"/>
      <c r="BZ56" s="22"/>
      <c r="CA56" s="22"/>
      <c r="CB56" s="22"/>
      <c r="CC56" s="22"/>
      <c r="CD56" s="22"/>
    </row>
    <row r="57" spans="1:82" s="24" customFormat="1" ht="13" thickBot="1" x14ac:dyDescent="0.3">
      <c r="BI57" s="22"/>
      <c r="BJ57" s="22"/>
      <c r="BK57" s="22"/>
      <c r="BL57" s="22"/>
      <c r="BM57" s="22"/>
      <c r="BN57" s="22"/>
      <c r="BO57" s="22"/>
      <c r="BP57" s="22"/>
      <c r="BQ57" s="22"/>
      <c r="BR57" s="22"/>
      <c r="BS57" s="22"/>
      <c r="BT57" s="22"/>
      <c r="BU57" s="22"/>
      <c r="BV57" s="22"/>
      <c r="BW57" s="22"/>
      <c r="BX57" s="22"/>
      <c r="BY57" s="22"/>
      <c r="BZ57" s="22"/>
      <c r="CA57" s="22"/>
      <c r="CB57" s="22"/>
      <c r="CC57" s="22"/>
      <c r="CD57" s="22"/>
    </row>
    <row r="58" spans="1:82" s="24" customFormat="1" x14ac:dyDescent="0.25">
      <c r="AE58" s="139" t="s">
        <v>83</v>
      </c>
      <c r="AF58" s="140"/>
      <c r="AG58" s="140"/>
      <c r="AH58" s="140"/>
      <c r="AI58" s="140"/>
      <c r="AJ58" s="140"/>
      <c r="AK58" s="141"/>
      <c r="AL58" s="145">
        <f>AM32-SUM(AL39:AU49)</f>
        <v>0</v>
      </c>
      <c r="AM58" s="146"/>
      <c r="AN58" s="146"/>
      <c r="AO58" s="146"/>
      <c r="AP58" s="146"/>
      <c r="AQ58" s="146"/>
      <c r="AR58" s="146"/>
      <c r="AS58" s="146"/>
      <c r="AT58" s="146"/>
      <c r="AU58" s="147"/>
      <c r="BI58" s="22"/>
      <c r="BJ58" s="22"/>
      <c r="BK58" s="22"/>
      <c r="BL58" s="22"/>
      <c r="BM58" s="22"/>
      <c r="BN58" s="22"/>
      <c r="BO58" s="22"/>
      <c r="BP58" s="22"/>
      <c r="BQ58" s="22"/>
      <c r="BR58" s="22"/>
      <c r="BS58" s="22"/>
      <c r="BT58" s="22"/>
      <c r="BU58" s="22"/>
      <c r="BV58" s="22"/>
      <c r="BW58" s="22"/>
      <c r="BX58" s="22"/>
      <c r="BY58" s="22"/>
      <c r="BZ58" s="22"/>
      <c r="CA58" s="22"/>
      <c r="CB58" s="22"/>
      <c r="CC58" s="22"/>
      <c r="CD58" s="22"/>
    </row>
    <row r="59" spans="1:82" s="24" customFormat="1" ht="13" thickBot="1" x14ac:dyDescent="0.3">
      <c r="AE59" s="142"/>
      <c r="AF59" s="143"/>
      <c r="AG59" s="143"/>
      <c r="AH59" s="143"/>
      <c r="AI59" s="143"/>
      <c r="AJ59" s="143"/>
      <c r="AK59" s="144"/>
      <c r="AL59" s="148"/>
      <c r="AM59" s="149"/>
      <c r="AN59" s="149"/>
      <c r="AO59" s="149"/>
      <c r="AP59" s="149"/>
      <c r="AQ59" s="149"/>
      <c r="AR59" s="149"/>
      <c r="AS59" s="149"/>
      <c r="AT59" s="149"/>
      <c r="AU59" s="150"/>
      <c r="BI59" s="22"/>
      <c r="BJ59" s="22"/>
      <c r="BK59" s="22"/>
      <c r="BL59" s="22"/>
      <c r="BM59" s="22"/>
      <c r="BN59" s="22"/>
      <c r="BO59" s="22"/>
      <c r="BP59" s="22"/>
      <c r="BQ59" s="22"/>
      <c r="BR59" s="22"/>
      <c r="BS59" s="22"/>
      <c r="BT59" s="22"/>
      <c r="BU59" s="22"/>
      <c r="BV59" s="22"/>
      <c r="BW59" s="22"/>
      <c r="BX59" s="22"/>
      <c r="BY59" s="22"/>
      <c r="BZ59" s="22"/>
      <c r="CA59" s="22"/>
      <c r="CB59" s="22"/>
      <c r="CC59" s="22"/>
      <c r="CD59" s="22"/>
    </row>
  </sheetData>
  <mergeCells count="349">
    <mergeCell ref="AH3:AO4"/>
    <mergeCell ref="AP3:AW4"/>
    <mergeCell ref="AX3:BD4"/>
    <mergeCell ref="A4:AA4"/>
    <mergeCell ref="A5:AA5"/>
    <mergeCell ref="A6:AA6"/>
    <mergeCell ref="K1:AG1"/>
    <mergeCell ref="AH1:BD1"/>
    <mergeCell ref="K2:AG2"/>
    <mergeCell ref="AH2:AO2"/>
    <mergeCell ref="AP2:AW2"/>
    <mergeCell ref="AX2:BD2"/>
    <mergeCell ref="A13:AA13"/>
    <mergeCell ref="A14:AA14"/>
    <mergeCell ref="B15:N15"/>
    <mergeCell ref="O15:U15"/>
    <mergeCell ref="V15:AA15"/>
    <mergeCell ref="A16:AA16"/>
    <mergeCell ref="A7:AA7"/>
    <mergeCell ref="A8:AA8"/>
    <mergeCell ref="A9:AA9"/>
    <mergeCell ref="A10:AA10"/>
    <mergeCell ref="A11:AA11"/>
    <mergeCell ref="A12:AA12"/>
    <mergeCell ref="A19:AA19"/>
    <mergeCell ref="AH19:AU19"/>
    <mergeCell ref="AV19:BD19"/>
    <mergeCell ref="A20:AD20"/>
    <mergeCell ref="A21:AD21"/>
    <mergeCell ref="AE21:AU21"/>
    <mergeCell ref="AV21:BD21"/>
    <mergeCell ref="AJ16:BD16"/>
    <mergeCell ref="A17:AA17"/>
    <mergeCell ref="AK17:AU17"/>
    <mergeCell ref="A18:AA18"/>
    <mergeCell ref="AH18:AU18"/>
    <mergeCell ref="AV18:BD18"/>
    <mergeCell ref="AV22:BD22"/>
    <mergeCell ref="A23:F23"/>
    <mergeCell ref="G23:Z23"/>
    <mergeCell ref="AA23:AD23"/>
    <mergeCell ref="AE23:AG23"/>
    <mergeCell ref="AH23:AL23"/>
    <mergeCell ref="AM23:AU23"/>
    <mergeCell ref="AV23:BD23"/>
    <mergeCell ref="A22:F22"/>
    <mergeCell ref="G22:Z22"/>
    <mergeCell ref="AA22:AD22"/>
    <mergeCell ref="AE22:AG22"/>
    <mergeCell ref="AH22:AL22"/>
    <mergeCell ref="AM22:AU22"/>
    <mergeCell ref="AV24:BD24"/>
    <mergeCell ref="A25:F25"/>
    <mergeCell ref="N25:Z25"/>
    <mergeCell ref="AA25:AD25"/>
    <mergeCell ref="AE25:AG25"/>
    <mergeCell ref="AH25:AL25"/>
    <mergeCell ref="AM25:AU25"/>
    <mergeCell ref="AV25:BD25"/>
    <mergeCell ref="A24:F24"/>
    <mergeCell ref="G24:Z24"/>
    <mergeCell ref="AA24:AD24"/>
    <mergeCell ref="AE24:AG24"/>
    <mergeCell ref="AH24:AL24"/>
    <mergeCell ref="AM24:AU24"/>
    <mergeCell ref="AV26:BD26"/>
    <mergeCell ref="A27:F27"/>
    <mergeCell ref="G27:Z27"/>
    <mergeCell ref="AA27:AD27"/>
    <mergeCell ref="AE27:AG27"/>
    <mergeCell ref="AH27:AL27"/>
    <mergeCell ref="AM27:AU27"/>
    <mergeCell ref="AV27:BD27"/>
    <mergeCell ref="A26:F26"/>
    <mergeCell ref="G26:Z26"/>
    <mergeCell ref="AA26:AD26"/>
    <mergeCell ref="AE26:AG26"/>
    <mergeCell ref="AH26:AL26"/>
    <mergeCell ref="AM26:AU26"/>
    <mergeCell ref="AV28:BD28"/>
    <mergeCell ref="A29:F29"/>
    <mergeCell ref="G29:Z29"/>
    <mergeCell ref="AA29:AD29"/>
    <mergeCell ref="AE29:AG29"/>
    <mergeCell ref="AH29:AL29"/>
    <mergeCell ref="AM29:AU29"/>
    <mergeCell ref="AV29:BD29"/>
    <mergeCell ref="A28:F28"/>
    <mergeCell ref="G28:Z28"/>
    <mergeCell ref="AA28:AD28"/>
    <mergeCell ref="AE28:AG28"/>
    <mergeCell ref="AH28:AL28"/>
    <mergeCell ref="AM28:AU28"/>
    <mergeCell ref="AV30:BD30"/>
    <mergeCell ref="A31:F31"/>
    <mergeCell ref="G31:Z31"/>
    <mergeCell ref="AA31:AD31"/>
    <mergeCell ref="AE31:AG31"/>
    <mergeCell ref="AH31:AL31"/>
    <mergeCell ref="AM31:AU31"/>
    <mergeCell ref="AV31:BD31"/>
    <mergeCell ref="A30:F30"/>
    <mergeCell ref="G30:Z30"/>
    <mergeCell ref="AA30:AD30"/>
    <mergeCell ref="AE30:AG30"/>
    <mergeCell ref="AH30:AL30"/>
    <mergeCell ref="AM30:AU30"/>
    <mergeCell ref="AV32:BD32"/>
    <mergeCell ref="A34:P34"/>
    <mergeCell ref="Q34:Y34"/>
    <mergeCell ref="Z34:AF34"/>
    <mergeCell ref="AG34:AW34"/>
    <mergeCell ref="AX34:BD34"/>
    <mergeCell ref="A32:F32"/>
    <mergeCell ref="G32:Z32"/>
    <mergeCell ref="AA32:AD32"/>
    <mergeCell ref="AE32:AG32"/>
    <mergeCell ref="AH32:AL32"/>
    <mergeCell ref="AM32:AU32"/>
    <mergeCell ref="AT36:BD36"/>
    <mergeCell ref="A37:A38"/>
    <mergeCell ref="B37:D38"/>
    <mergeCell ref="E37:E38"/>
    <mergeCell ref="F37:H38"/>
    <mergeCell ref="I37:N37"/>
    <mergeCell ref="O37:P38"/>
    <mergeCell ref="Q37:S38"/>
    <mergeCell ref="T37:V38"/>
    <mergeCell ref="W37:Y37"/>
    <mergeCell ref="A36:E36"/>
    <mergeCell ref="F36:J36"/>
    <mergeCell ref="K36:R36"/>
    <mergeCell ref="S36:Y36"/>
    <mergeCell ref="Z36:AI36"/>
    <mergeCell ref="AJ36:AS36"/>
    <mergeCell ref="AV37:BD38"/>
    <mergeCell ref="I38:J38"/>
    <mergeCell ref="K38:N38"/>
    <mergeCell ref="W38:Y38"/>
    <mergeCell ref="Z38:AA38"/>
    <mergeCell ref="AB38:AD38"/>
    <mergeCell ref="Z37:AA37"/>
    <mergeCell ref="AB37:AD37"/>
    <mergeCell ref="AE37:AG38"/>
    <mergeCell ref="AH37:AI38"/>
    <mergeCell ref="AJ37:AK38"/>
    <mergeCell ref="AL37:AU38"/>
    <mergeCell ref="AJ39:AK39"/>
    <mergeCell ref="AL39:AU39"/>
    <mergeCell ref="AV39:BD39"/>
    <mergeCell ref="B40:D40"/>
    <mergeCell ref="F40:H40"/>
    <mergeCell ref="I40:J40"/>
    <mergeCell ref="K40:N40"/>
    <mergeCell ref="O40:P40"/>
    <mergeCell ref="Q40:S40"/>
    <mergeCell ref="T40:V40"/>
    <mergeCell ref="T39:V39"/>
    <mergeCell ref="W39:Y39"/>
    <mergeCell ref="Z39:AA39"/>
    <mergeCell ref="AB39:AD39"/>
    <mergeCell ref="AE39:AG39"/>
    <mergeCell ref="AH39:AI39"/>
    <mergeCell ref="B39:D39"/>
    <mergeCell ref="F39:H39"/>
    <mergeCell ref="I39:J39"/>
    <mergeCell ref="K39:N39"/>
    <mergeCell ref="O39:P39"/>
    <mergeCell ref="Q39:S39"/>
    <mergeCell ref="AL40:AU40"/>
    <mergeCell ref="AV40:BD40"/>
    <mergeCell ref="B41:D41"/>
    <mergeCell ref="F41:H41"/>
    <mergeCell ref="I41:J41"/>
    <mergeCell ref="K41:N41"/>
    <mergeCell ref="O41:P41"/>
    <mergeCell ref="Q41:S41"/>
    <mergeCell ref="T41:V41"/>
    <mergeCell ref="W41:Y41"/>
    <mergeCell ref="W40:Y40"/>
    <mergeCell ref="Z40:AA40"/>
    <mergeCell ref="AB40:AD40"/>
    <mergeCell ref="AE40:AG40"/>
    <mergeCell ref="AH40:AI40"/>
    <mergeCell ref="AJ40:AK40"/>
    <mergeCell ref="AB42:AD42"/>
    <mergeCell ref="AE42:AG42"/>
    <mergeCell ref="AH42:AI42"/>
    <mergeCell ref="AJ42:AK42"/>
    <mergeCell ref="AL42:AU42"/>
    <mergeCell ref="AV42:BD42"/>
    <mergeCell ref="AV41:BD41"/>
    <mergeCell ref="B42:D42"/>
    <mergeCell ref="F42:H42"/>
    <mergeCell ref="I42:J42"/>
    <mergeCell ref="K42:N42"/>
    <mergeCell ref="O42:P42"/>
    <mergeCell ref="Q42:S42"/>
    <mergeCell ref="T42:V42"/>
    <mergeCell ref="W42:Y42"/>
    <mergeCell ref="Z42:AA42"/>
    <mergeCell ref="Z41:AA41"/>
    <mergeCell ref="AB41:AD41"/>
    <mergeCell ref="AE41:AG41"/>
    <mergeCell ref="AH41:AI41"/>
    <mergeCell ref="AJ41:AK41"/>
    <mergeCell ref="AL41:AU41"/>
    <mergeCell ref="AJ43:AK43"/>
    <mergeCell ref="AL43:AU43"/>
    <mergeCell ref="AV43:BD43"/>
    <mergeCell ref="B44:D44"/>
    <mergeCell ref="F44:H44"/>
    <mergeCell ref="I44:J44"/>
    <mergeCell ref="K44:N44"/>
    <mergeCell ref="O44:P44"/>
    <mergeCell ref="Q44:S44"/>
    <mergeCell ref="T44:V44"/>
    <mergeCell ref="T43:V43"/>
    <mergeCell ref="W43:Y43"/>
    <mergeCell ref="Z43:AA43"/>
    <mergeCell ref="AB43:AD43"/>
    <mergeCell ref="AE43:AG43"/>
    <mergeCell ref="AH43:AI43"/>
    <mergeCell ref="B43:D43"/>
    <mergeCell ref="F43:H43"/>
    <mergeCell ref="I43:J43"/>
    <mergeCell ref="K43:N43"/>
    <mergeCell ref="O43:P43"/>
    <mergeCell ref="Q43:S43"/>
    <mergeCell ref="AL44:AU44"/>
    <mergeCell ref="AV44:BD44"/>
    <mergeCell ref="B45:D45"/>
    <mergeCell ref="F45:H45"/>
    <mergeCell ref="I45:J45"/>
    <mergeCell ref="K45:N45"/>
    <mergeCell ref="O45:P45"/>
    <mergeCell ref="Q45:S45"/>
    <mergeCell ref="T45:V45"/>
    <mergeCell ref="W45:Y45"/>
    <mergeCell ref="W44:Y44"/>
    <mergeCell ref="Z44:AA44"/>
    <mergeCell ref="AB44:AD44"/>
    <mergeCell ref="AE44:AG44"/>
    <mergeCell ref="AH44:AI44"/>
    <mergeCell ref="AJ44:AK44"/>
    <mergeCell ref="AV47:BD47"/>
    <mergeCell ref="AV45:BD45"/>
    <mergeCell ref="B47:D47"/>
    <mergeCell ref="F47:H47"/>
    <mergeCell ref="I47:J47"/>
    <mergeCell ref="K47:N47"/>
    <mergeCell ref="O47:P47"/>
    <mergeCell ref="Q47:S47"/>
    <mergeCell ref="T47:V47"/>
    <mergeCell ref="W47:Y47"/>
    <mergeCell ref="Z47:AA47"/>
    <mergeCell ref="Z45:AA45"/>
    <mergeCell ref="AB45:AD45"/>
    <mergeCell ref="AE45:AG45"/>
    <mergeCell ref="AH45:AI45"/>
    <mergeCell ref="AJ45:AK45"/>
    <mergeCell ref="AL45:AU45"/>
    <mergeCell ref="B46:D46"/>
    <mergeCell ref="F46:H46"/>
    <mergeCell ref="T49:V49"/>
    <mergeCell ref="W49:Y49"/>
    <mergeCell ref="W48:Y48"/>
    <mergeCell ref="Z48:AA48"/>
    <mergeCell ref="AB48:AD48"/>
    <mergeCell ref="AE48:AG48"/>
    <mergeCell ref="AH48:AI48"/>
    <mergeCell ref="AJ48:AK48"/>
    <mergeCell ref="B48:D48"/>
    <mergeCell ref="I48:J48"/>
    <mergeCell ref="K48:N48"/>
    <mergeCell ref="O48:P48"/>
    <mergeCell ref="Q48:S48"/>
    <mergeCell ref="T48:V48"/>
    <mergeCell ref="Q51:S51"/>
    <mergeCell ref="T51:V51"/>
    <mergeCell ref="AV49:BD49"/>
    <mergeCell ref="B50:D50"/>
    <mergeCell ref="F50:H50"/>
    <mergeCell ref="I50:J50"/>
    <mergeCell ref="K50:N50"/>
    <mergeCell ref="O50:P50"/>
    <mergeCell ref="Q50:S50"/>
    <mergeCell ref="T50:V50"/>
    <mergeCell ref="W50:Y50"/>
    <mergeCell ref="Z50:AA50"/>
    <mergeCell ref="Z49:AA49"/>
    <mergeCell ref="AB49:AD49"/>
    <mergeCell ref="AE49:AG49"/>
    <mergeCell ref="AH49:AI49"/>
    <mergeCell ref="AJ49:AK49"/>
    <mergeCell ref="AL49:AU49"/>
    <mergeCell ref="B49:D49"/>
    <mergeCell ref="F49:H49"/>
    <mergeCell ref="I49:J49"/>
    <mergeCell ref="K49:N49"/>
    <mergeCell ref="O49:P49"/>
    <mergeCell ref="Q49:S49"/>
    <mergeCell ref="AV53:BD53"/>
    <mergeCell ref="AV54:BD54"/>
    <mergeCell ref="AE58:AK59"/>
    <mergeCell ref="AL58:AU59"/>
    <mergeCell ref="AL51:AU51"/>
    <mergeCell ref="AV51:BD51"/>
    <mergeCell ref="B52:Y52"/>
    <mergeCell ref="Z52:AK52"/>
    <mergeCell ref="AL52:AU52"/>
    <mergeCell ref="AV52:BD52"/>
    <mergeCell ref="W51:Y51"/>
    <mergeCell ref="Z51:AA51"/>
    <mergeCell ref="AB51:AD51"/>
    <mergeCell ref="AE51:AG51"/>
    <mergeCell ref="AH51:AI51"/>
    <mergeCell ref="AJ51:AK51"/>
    <mergeCell ref="A53:Y53"/>
    <mergeCell ref="Z53:AK53"/>
    <mergeCell ref="AL53:AU53"/>
    <mergeCell ref="B51:D51"/>
    <mergeCell ref="F51:H51"/>
    <mergeCell ref="I51:J51"/>
    <mergeCell ref="K51:N51"/>
    <mergeCell ref="O51:P51"/>
    <mergeCell ref="AB50:AD50"/>
    <mergeCell ref="AL50:AU50"/>
    <mergeCell ref="AL48:AU48"/>
    <mergeCell ref="AB47:AD47"/>
    <mergeCell ref="AE47:AG47"/>
    <mergeCell ref="AH47:AI47"/>
    <mergeCell ref="AJ47:AK47"/>
    <mergeCell ref="AL47:AU47"/>
    <mergeCell ref="AV46:BD46"/>
    <mergeCell ref="AJ46:AK46"/>
    <mergeCell ref="AL46:AU46"/>
    <mergeCell ref="AV50:BD50"/>
    <mergeCell ref="AV48:BD48"/>
    <mergeCell ref="T46:V46"/>
    <mergeCell ref="W46:Y46"/>
    <mergeCell ref="Z46:AA46"/>
    <mergeCell ref="AB46:AD46"/>
    <mergeCell ref="AE46:AG46"/>
    <mergeCell ref="AH46:AI46"/>
    <mergeCell ref="I46:J46"/>
    <mergeCell ref="K46:N46"/>
    <mergeCell ref="O46:P46"/>
    <mergeCell ref="Q46:S46"/>
  </mergeCells>
  <printOptions horizontalCentered="1" verticalCentered="1"/>
  <pageMargins left="0" right="0" top="0" bottom="0" header="0" footer="0"/>
  <pageSetup scale="9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X27" sqref="X27"/>
    </sheetView>
  </sheetViews>
  <sheetFormatPr defaultRowHeight="12.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16385" r:id="rId4">
          <objectPr defaultSize="0" autoPict="0" r:id="rId5">
            <anchor moveWithCells="1">
              <from>
                <xdr:col>0</xdr:col>
                <xdr:colOff>241300</xdr:colOff>
                <xdr:row>0</xdr:row>
                <xdr:rowOff>146050</xdr:rowOff>
              </from>
              <to>
                <xdr:col>10</xdr:col>
                <xdr:colOff>228600</xdr:colOff>
                <xdr:row>54</xdr:row>
                <xdr:rowOff>38100</xdr:rowOff>
              </to>
            </anchor>
          </objectPr>
        </oleObject>
      </mc:Choice>
      <mc:Fallback>
        <oleObject progId="Document" shapeId="16385" r:id="rId4"/>
      </mc:Fallback>
    </mc:AlternateContent>
    <mc:AlternateContent xmlns:mc="http://schemas.openxmlformats.org/markup-compatibility/2006">
      <mc:Choice Requires="x14">
        <oleObject progId="Document" shapeId="16387" r:id="rId6">
          <objectPr defaultSize="0" r:id="rId7">
            <anchor moveWithCells="1">
              <from>
                <xdr:col>11</xdr:col>
                <xdr:colOff>152400</xdr:colOff>
                <xdr:row>1</xdr:row>
                <xdr:rowOff>12700</xdr:rowOff>
              </from>
              <to>
                <xdr:col>21</xdr:col>
                <xdr:colOff>12700</xdr:colOff>
                <xdr:row>33</xdr:row>
                <xdr:rowOff>12700</xdr:rowOff>
              </to>
            </anchor>
          </objectPr>
        </oleObject>
      </mc:Choice>
      <mc:Fallback>
        <oleObject progId="Document" shapeId="16387" r:id="rId6"/>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00"/>
  <sheetViews>
    <sheetView workbookViewId="0">
      <selection activeCell="E14" sqref="E14"/>
    </sheetView>
  </sheetViews>
  <sheetFormatPr defaultColWidth="9.1796875" defaultRowHeight="14.5" x14ac:dyDescent="0.35"/>
  <cols>
    <col min="1" max="4" width="9.1796875" style="80"/>
    <col min="5" max="5" width="32.453125" style="80" customWidth="1"/>
    <col min="6" max="8" width="9.1796875" style="80"/>
    <col min="9" max="78" width="9.1796875" style="76"/>
    <col min="79" max="16384" width="9.1796875" style="80"/>
  </cols>
  <sheetData>
    <row r="1" spans="1:53" ht="18" customHeight="1" x14ac:dyDescent="0.35">
      <c r="A1" s="74"/>
      <c r="B1" s="74"/>
      <c r="C1" s="74"/>
      <c r="D1" s="74"/>
      <c r="E1" s="74"/>
      <c r="F1" s="74"/>
      <c r="G1" s="74"/>
      <c r="H1" s="74"/>
      <c r="I1" s="75"/>
      <c r="BA1" s="76" t="s">
        <v>120</v>
      </c>
    </row>
    <row r="2" spans="1:53" ht="18" customHeight="1" x14ac:dyDescent="0.35">
      <c r="A2" s="74"/>
      <c r="B2" s="74"/>
      <c r="C2" s="74"/>
      <c r="D2" s="74"/>
      <c r="E2" s="74"/>
      <c r="F2" s="74"/>
      <c r="G2" s="74"/>
      <c r="H2" s="74"/>
      <c r="I2" s="75"/>
      <c r="BA2" s="76" t="s">
        <v>121</v>
      </c>
    </row>
    <row r="3" spans="1:53" ht="18" customHeight="1" x14ac:dyDescent="0.35">
      <c r="A3" s="74" t="s">
        <v>122</v>
      </c>
      <c r="B3" s="74"/>
      <c r="C3" s="74"/>
      <c r="D3" s="74"/>
      <c r="E3" s="74"/>
      <c r="F3" s="74"/>
      <c r="G3" s="74"/>
      <c r="H3" s="74"/>
      <c r="I3" s="75"/>
      <c r="BA3" s="76" t="s">
        <v>123</v>
      </c>
    </row>
    <row r="4" spans="1:53" ht="18" customHeight="1" x14ac:dyDescent="0.35">
      <c r="A4" s="77"/>
      <c r="B4" s="77"/>
      <c r="C4" s="77"/>
      <c r="D4" s="77"/>
      <c r="E4" s="77"/>
      <c r="F4" s="77"/>
      <c r="G4" s="77"/>
      <c r="H4" s="77"/>
      <c r="I4" s="78"/>
      <c r="BA4" s="76" t="s">
        <v>124</v>
      </c>
    </row>
    <row r="5" spans="1:53" ht="18" customHeight="1" x14ac:dyDescent="0.35">
      <c r="A5" s="74" t="s">
        <v>125</v>
      </c>
      <c r="B5" s="74"/>
      <c r="C5" s="74"/>
      <c r="D5" s="74" t="str">
        <f>VLOOKUP(E11,[5]Sheet3!$A$1:$S$30,11,FALSE)</f>
        <v>CHARLENE RIOS</v>
      </c>
      <c r="E5" s="74"/>
      <c r="F5" s="74"/>
      <c r="G5" s="74"/>
      <c r="H5" s="74"/>
      <c r="I5" s="75"/>
    </row>
    <row r="6" spans="1:53" ht="18" customHeight="1" x14ac:dyDescent="0.35">
      <c r="A6" s="74" t="s">
        <v>126</v>
      </c>
      <c r="B6" s="74"/>
      <c r="C6" s="74"/>
      <c r="D6" s="74" t="str">
        <f>VLOOKUP(E11,[5]Sheet3!$A$1:$S$30,18,FALSE)</f>
        <v>(509)793-2020</v>
      </c>
      <c r="E6" s="74"/>
      <c r="F6" s="74"/>
      <c r="G6" s="74"/>
      <c r="H6" s="74"/>
      <c r="I6" s="75"/>
    </row>
    <row r="7" spans="1:53" ht="18" customHeight="1" x14ac:dyDescent="0.35">
      <c r="A7" s="77" t="s">
        <v>127</v>
      </c>
      <c r="B7" s="77"/>
      <c r="C7" s="77"/>
      <c r="D7" s="74" t="str">
        <f>VLOOKUP(E11,[5]Sheet3!$A$1:$S$30,19,FALSE)</f>
        <v>charlener@bigbend.edu</v>
      </c>
      <c r="E7" s="74"/>
      <c r="F7" s="74"/>
      <c r="G7" s="74"/>
      <c r="H7" s="77"/>
      <c r="I7" s="78"/>
      <c r="AZ7" s="76" t="s">
        <v>128</v>
      </c>
    </row>
    <row r="8" spans="1:53" ht="18" customHeight="1" x14ac:dyDescent="0.35">
      <c r="A8" s="77"/>
      <c r="B8" s="77"/>
      <c r="C8" s="77"/>
      <c r="D8" s="79"/>
      <c r="E8" s="79"/>
      <c r="F8" s="79"/>
      <c r="G8" s="79"/>
      <c r="H8" s="74"/>
      <c r="I8" s="75"/>
    </row>
    <row r="9" spans="1:53" ht="18" customHeight="1" x14ac:dyDescent="0.35">
      <c r="A9" s="77" t="s">
        <v>129</v>
      </c>
      <c r="B9" s="77"/>
      <c r="C9" s="77"/>
      <c r="E9" s="74" t="str">
        <f>VLOOKUP(E11,[5]Sheet3!$A$1:$S$30,2,FALSE)</f>
        <v>SWV0000113-00</v>
      </c>
      <c r="F9" s="74"/>
      <c r="G9" s="74"/>
      <c r="H9" s="74"/>
      <c r="I9" s="75"/>
      <c r="AZ9" s="76" t="s">
        <v>130</v>
      </c>
    </row>
    <row r="10" spans="1:53" ht="18" customHeight="1" x14ac:dyDescent="0.35">
      <c r="A10" s="77" t="s">
        <v>131</v>
      </c>
      <c r="B10" s="77"/>
      <c r="C10" s="77"/>
      <c r="E10" s="77" t="str">
        <f>VLOOKUP(E11,[5]Sheet3!$A$1:$S$30,3,FALSE)</f>
        <v>1761-92225</v>
      </c>
      <c r="F10" s="74"/>
      <c r="G10" s="74"/>
      <c r="H10" s="74"/>
      <c r="I10" s="75"/>
    </row>
    <row r="11" spans="1:53" ht="18" customHeight="1" x14ac:dyDescent="0.35">
      <c r="A11" s="74" t="s">
        <v>132</v>
      </c>
      <c r="B11" s="74"/>
      <c r="C11" s="74"/>
      <c r="E11" s="81" t="s">
        <v>149</v>
      </c>
      <c r="F11" s="82"/>
      <c r="G11" s="82"/>
      <c r="H11" s="74"/>
      <c r="I11" s="75"/>
    </row>
    <row r="12" spans="1:53" ht="18" customHeight="1" x14ac:dyDescent="0.35">
      <c r="A12" s="74" t="s">
        <v>133</v>
      </c>
      <c r="B12" s="74"/>
      <c r="C12" s="74"/>
      <c r="E12" s="74" t="str">
        <f>VLOOKUP(E11,[5]Sheet3!$A$1:$S$30,10,FALSE)</f>
        <v>BIG BEND COMMUNITY COLLEGE</v>
      </c>
      <c r="F12" s="74"/>
      <c r="G12" s="74"/>
      <c r="H12" s="74"/>
      <c r="I12" s="75"/>
    </row>
    <row r="13" spans="1:53" ht="18" customHeight="1" x14ac:dyDescent="0.35">
      <c r="A13" s="74" t="s">
        <v>134</v>
      </c>
      <c r="B13" s="74"/>
      <c r="C13" s="74"/>
      <c r="E13" s="74" t="str">
        <f>VLOOKUP(E11,[5]Sheet3!$A$1:$S$30,13,FALSE)</f>
        <v>7662 CHANUTE STREET NE</v>
      </c>
      <c r="F13" s="74"/>
      <c r="G13" s="74"/>
    </row>
    <row r="14" spans="1:53" ht="18" customHeight="1" x14ac:dyDescent="0.35">
      <c r="A14" s="74" t="s">
        <v>134</v>
      </c>
      <c r="B14" s="74"/>
      <c r="C14" s="74"/>
      <c r="E14" s="74">
        <f>VLOOKUP(E11,[5]Sheet3!$A$1:$S$30,14,FALSE)</f>
        <v>0</v>
      </c>
      <c r="F14" s="74"/>
      <c r="G14" s="74"/>
      <c r="H14" s="74"/>
      <c r="I14" s="75"/>
    </row>
    <row r="15" spans="1:53" ht="18" customHeight="1" x14ac:dyDescent="0.35">
      <c r="A15" s="74" t="s">
        <v>135</v>
      </c>
      <c r="B15" s="74"/>
      <c r="C15" s="74"/>
      <c r="E15" s="74" t="str">
        <f>VLOOKUP(E11,[5]Sheet3!$A$1:$S$30,15,FALSE)</f>
        <v>MOSES LAKE</v>
      </c>
      <c r="F15" s="74"/>
      <c r="G15" s="74"/>
      <c r="H15" s="74"/>
      <c r="I15" s="75"/>
    </row>
    <row r="16" spans="1:53" ht="18" customHeight="1" x14ac:dyDescent="0.35">
      <c r="A16" s="74" t="s">
        <v>136</v>
      </c>
      <c r="B16" s="74"/>
      <c r="C16" s="74"/>
      <c r="E16" s="74" t="str">
        <f>VLOOKUP(E11,[5]Sheet3!$A$1:$S$30,16,FALSE)</f>
        <v>WA</v>
      </c>
      <c r="F16" s="74"/>
      <c r="G16" s="74"/>
    </row>
    <row r="17" spans="1:7" ht="18" customHeight="1" x14ac:dyDescent="0.35">
      <c r="A17" s="74" t="s">
        <v>137</v>
      </c>
      <c r="B17" s="74"/>
      <c r="C17" s="74"/>
      <c r="E17" s="77">
        <f>VLOOKUP(E11,[5]Sheet3!$A$1:$S$30,17,FALSE)</f>
        <v>98837</v>
      </c>
      <c r="F17" s="74"/>
      <c r="G17" s="74"/>
    </row>
    <row r="18" spans="1:7" ht="18" customHeight="1" x14ac:dyDescent="0.35">
      <c r="A18" s="74" t="s">
        <v>138</v>
      </c>
      <c r="B18" s="74"/>
      <c r="C18" s="74"/>
      <c r="D18" s="74"/>
      <c r="E18" s="74" t="s">
        <v>130</v>
      </c>
      <c r="F18" s="74"/>
      <c r="G18" s="74"/>
    </row>
    <row r="19" spans="1:7" ht="18" customHeight="1" x14ac:dyDescent="0.35"/>
    <row r="20" spans="1:7" ht="18" customHeight="1" x14ac:dyDescent="0.35"/>
    <row r="21" spans="1:7" ht="18" customHeight="1" x14ac:dyDescent="0.35"/>
    <row r="22" spans="1:7" ht="18" customHeight="1" x14ac:dyDescent="0.35"/>
    <row r="23" spans="1:7" ht="18" customHeight="1" x14ac:dyDescent="0.35"/>
    <row r="24" spans="1:7" ht="18" customHeight="1" x14ac:dyDescent="0.35"/>
    <row r="25" spans="1:7" ht="18" customHeight="1" x14ac:dyDescent="0.35"/>
    <row r="26" spans="1:7" ht="18" customHeight="1" x14ac:dyDescent="0.35"/>
    <row r="27" spans="1:7" ht="18" customHeight="1" x14ac:dyDescent="0.35"/>
    <row r="28" spans="1:7" ht="18" customHeight="1" x14ac:dyDescent="0.35"/>
    <row r="29" spans="1:7" s="76" customFormat="1" x14ac:dyDescent="0.35"/>
    <row r="30" spans="1:7" s="76" customFormat="1" x14ac:dyDescent="0.35"/>
    <row r="31" spans="1:7" s="76" customFormat="1" x14ac:dyDescent="0.35"/>
    <row r="32" spans="1:7" s="76" customFormat="1" x14ac:dyDescent="0.35">
      <c r="A32" s="83" t="s">
        <v>139</v>
      </c>
    </row>
    <row r="33" spans="1:8" s="76" customFormat="1" x14ac:dyDescent="0.35"/>
    <row r="34" spans="1:8" s="76" customFormat="1" x14ac:dyDescent="0.35">
      <c r="A34" s="76" t="s">
        <v>140</v>
      </c>
    </row>
    <row r="35" spans="1:8" s="76" customFormat="1" ht="15" customHeight="1" x14ac:dyDescent="0.35">
      <c r="B35" s="355" t="s">
        <v>141</v>
      </c>
      <c r="C35" s="355"/>
      <c r="D35" s="355"/>
      <c r="E35" s="355"/>
      <c r="F35" s="355"/>
      <c r="G35" s="355"/>
      <c r="H35" s="355"/>
    </row>
    <row r="36" spans="1:8" s="76" customFormat="1" x14ac:dyDescent="0.35">
      <c r="B36" s="355"/>
      <c r="C36" s="355"/>
      <c r="D36" s="355"/>
      <c r="E36" s="355"/>
      <c r="F36" s="355"/>
      <c r="G36" s="355"/>
      <c r="H36" s="355"/>
    </row>
    <row r="37" spans="1:8" s="76" customFormat="1" x14ac:dyDescent="0.35">
      <c r="B37" s="84"/>
      <c r="C37" s="84"/>
      <c r="D37" s="84"/>
      <c r="E37" s="84"/>
      <c r="F37" s="84"/>
      <c r="G37" s="84"/>
      <c r="H37" s="84"/>
    </row>
    <row r="38" spans="1:8" s="76" customFormat="1" x14ac:dyDescent="0.35">
      <c r="A38" s="76" t="s">
        <v>142</v>
      </c>
    </row>
    <row r="39" spans="1:8" s="76" customFormat="1" x14ac:dyDescent="0.35">
      <c r="B39" s="355" t="s">
        <v>143</v>
      </c>
      <c r="C39" s="355"/>
      <c r="D39" s="355"/>
      <c r="E39" s="355"/>
      <c r="F39" s="355"/>
      <c r="G39" s="355"/>
      <c r="H39" s="355"/>
    </row>
    <row r="40" spans="1:8" s="76" customFormat="1" x14ac:dyDescent="0.35">
      <c r="B40" s="355"/>
      <c r="C40" s="355"/>
      <c r="D40" s="355"/>
      <c r="E40" s="355"/>
      <c r="F40" s="355"/>
      <c r="G40" s="355"/>
      <c r="H40" s="355"/>
    </row>
    <row r="41" spans="1:8" s="76" customFormat="1" x14ac:dyDescent="0.35"/>
    <row r="42" spans="1:8" s="76" customFormat="1" x14ac:dyDescent="0.35">
      <c r="A42" s="76" t="s">
        <v>144</v>
      </c>
    </row>
    <row r="43" spans="1:8" s="76" customFormat="1" x14ac:dyDescent="0.35">
      <c r="B43" s="355" t="s">
        <v>145</v>
      </c>
      <c r="C43" s="355"/>
      <c r="D43" s="355"/>
      <c r="E43" s="355"/>
      <c r="F43" s="355"/>
      <c r="G43" s="355"/>
      <c r="H43" s="355"/>
    </row>
    <row r="44" spans="1:8" s="76" customFormat="1" x14ac:dyDescent="0.35">
      <c r="B44" s="355"/>
      <c r="C44" s="355"/>
      <c r="D44" s="355"/>
      <c r="E44" s="355"/>
      <c r="F44" s="355"/>
      <c r="G44" s="355"/>
      <c r="H44" s="355"/>
    </row>
    <row r="45" spans="1:8" s="76" customFormat="1" x14ac:dyDescent="0.35"/>
    <row r="46" spans="1:8" s="76" customFormat="1" x14ac:dyDescent="0.35">
      <c r="A46" s="76" t="s">
        <v>146</v>
      </c>
    </row>
    <row r="47" spans="1:8" s="76" customFormat="1" ht="15" customHeight="1" x14ac:dyDescent="0.35">
      <c r="B47" s="355" t="s">
        <v>147</v>
      </c>
      <c r="C47" s="355"/>
      <c r="D47" s="355"/>
      <c r="E47" s="355"/>
      <c r="F47" s="355"/>
      <c r="G47" s="355"/>
      <c r="H47" s="355"/>
    </row>
    <row r="48" spans="1:8" s="76" customFormat="1" x14ac:dyDescent="0.35">
      <c r="B48" s="355"/>
      <c r="C48" s="355"/>
      <c r="D48" s="355"/>
      <c r="E48" s="355"/>
      <c r="F48" s="355"/>
      <c r="G48" s="355"/>
      <c r="H48" s="355"/>
    </row>
    <row r="49" spans="2:8" s="76" customFormat="1" x14ac:dyDescent="0.35">
      <c r="B49" s="355"/>
      <c r="C49" s="355"/>
      <c r="D49" s="355"/>
      <c r="E49" s="355"/>
      <c r="F49" s="355"/>
      <c r="G49" s="355"/>
      <c r="H49" s="355"/>
    </row>
    <row r="50" spans="2:8" s="76" customFormat="1" x14ac:dyDescent="0.35">
      <c r="B50" s="355"/>
      <c r="C50" s="355"/>
      <c r="D50" s="355"/>
      <c r="E50" s="355"/>
      <c r="F50" s="355"/>
      <c r="G50" s="355"/>
      <c r="H50" s="355"/>
    </row>
    <row r="51" spans="2:8" s="76" customFormat="1" x14ac:dyDescent="0.35"/>
    <row r="52" spans="2:8" s="76" customFormat="1" x14ac:dyDescent="0.35"/>
    <row r="53" spans="2:8" s="76" customFormat="1" x14ac:dyDescent="0.35"/>
    <row r="54" spans="2:8" s="76" customFormat="1" x14ac:dyDescent="0.35"/>
    <row r="55" spans="2:8" s="76" customFormat="1" x14ac:dyDescent="0.35"/>
    <row r="56" spans="2:8" s="76" customFormat="1" x14ac:dyDescent="0.35"/>
    <row r="57" spans="2:8" s="76" customFormat="1" x14ac:dyDescent="0.35"/>
    <row r="58" spans="2:8" s="76" customFormat="1" x14ac:dyDescent="0.35"/>
    <row r="59" spans="2:8" s="76" customFormat="1" x14ac:dyDescent="0.35"/>
    <row r="60" spans="2:8" s="76" customFormat="1" x14ac:dyDescent="0.35"/>
    <row r="61" spans="2:8" s="76" customFormat="1" x14ac:dyDescent="0.35"/>
    <row r="62" spans="2:8" s="76" customFormat="1" x14ac:dyDescent="0.35"/>
    <row r="63" spans="2:8" s="76" customFormat="1" x14ac:dyDescent="0.35"/>
    <row r="64" spans="2:8" s="76" customFormat="1" x14ac:dyDescent="0.35"/>
    <row r="65" s="76" customFormat="1" x14ac:dyDescent="0.35"/>
    <row r="66" s="76" customFormat="1" x14ac:dyDescent="0.35"/>
    <row r="67" s="76" customFormat="1" x14ac:dyDescent="0.35"/>
    <row r="68" s="76" customFormat="1" x14ac:dyDescent="0.35"/>
    <row r="69" s="76" customFormat="1" x14ac:dyDescent="0.35"/>
    <row r="70" s="76" customFormat="1" x14ac:dyDescent="0.35"/>
    <row r="71" s="76" customFormat="1" x14ac:dyDescent="0.35"/>
    <row r="72" s="76" customFormat="1" x14ac:dyDescent="0.35"/>
    <row r="73" s="76" customFormat="1" x14ac:dyDescent="0.35"/>
    <row r="74" s="76" customFormat="1" x14ac:dyDescent="0.35"/>
    <row r="75" s="76" customFormat="1" x14ac:dyDescent="0.35"/>
    <row r="76" s="76" customFormat="1" x14ac:dyDescent="0.35"/>
    <row r="77" s="76" customFormat="1" x14ac:dyDescent="0.35"/>
    <row r="78" s="76" customFormat="1" x14ac:dyDescent="0.35"/>
    <row r="79" s="76" customFormat="1" x14ac:dyDescent="0.35"/>
    <row r="80" s="76" customFormat="1" x14ac:dyDescent="0.35"/>
    <row r="81" s="76" customFormat="1" x14ac:dyDescent="0.35"/>
    <row r="82" s="76" customFormat="1" x14ac:dyDescent="0.35"/>
    <row r="83" s="76" customFormat="1" x14ac:dyDescent="0.35"/>
    <row r="84" s="76" customFormat="1" x14ac:dyDescent="0.35"/>
    <row r="85" s="76" customFormat="1" x14ac:dyDescent="0.35"/>
    <row r="86" s="76" customFormat="1" x14ac:dyDescent="0.35"/>
    <row r="87" s="76" customFormat="1" x14ac:dyDescent="0.35"/>
    <row r="88" s="76" customFormat="1" x14ac:dyDescent="0.35"/>
    <row r="89" s="76" customFormat="1" x14ac:dyDescent="0.35"/>
    <row r="90" s="76" customFormat="1" x14ac:dyDescent="0.35"/>
    <row r="91" s="76" customFormat="1" x14ac:dyDescent="0.35"/>
    <row r="92" s="76" customFormat="1" x14ac:dyDescent="0.35"/>
    <row r="93" s="76" customFormat="1" x14ac:dyDescent="0.35"/>
    <row r="94" s="76" customFormat="1" x14ac:dyDescent="0.35"/>
    <row r="95" s="76" customFormat="1" x14ac:dyDescent="0.35"/>
    <row r="96" s="76" customFormat="1" x14ac:dyDescent="0.35"/>
    <row r="97" s="76" customFormat="1" x14ac:dyDescent="0.35"/>
    <row r="98" s="76" customFormat="1" x14ac:dyDescent="0.35"/>
    <row r="99" s="76" customFormat="1" x14ac:dyDescent="0.35"/>
    <row r="100" s="76" customFormat="1" x14ac:dyDescent="0.35"/>
    <row r="101" s="76" customFormat="1" x14ac:dyDescent="0.35"/>
    <row r="102" s="76" customFormat="1" x14ac:dyDescent="0.35"/>
    <row r="103" s="76" customFormat="1" x14ac:dyDescent="0.35"/>
    <row r="104" s="76" customFormat="1" x14ac:dyDescent="0.35"/>
    <row r="105" s="76" customFormat="1" x14ac:dyDescent="0.35"/>
    <row r="106" s="76" customFormat="1" x14ac:dyDescent="0.35"/>
    <row r="107" s="76" customFormat="1" x14ac:dyDescent="0.35"/>
    <row r="108" s="76" customFormat="1" x14ac:dyDescent="0.35"/>
    <row r="109" s="76" customFormat="1" x14ac:dyDescent="0.35"/>
    <row r="110" s="76" customFormat="1" x14ac:dyDescent="0.35"/>
    <row r="111" s="76" customFormat="1" x14ac:dyDescent="0.35"/>
    <row r="112" s="76" customFormat="1" x14ac:dyDescent="0.35"/>
    <row r="113" s="76" customFormat="1" x14ac:dyDescent="0.35"/>
    <row r="114" s="76" customFormat="1" x14ac:dyDescent="0.35"/>
    <row r="115" s="76" customFormat="1" x14ac:dyDescent="0.35"/>
    <row r="116" s="76" customFormat="1" x14ac:dyDescent="0.35"/>
    <row r="117" s="76" customFormat="1" x14ac:dyDescent="0.35"/>
    <row r="118" s="76" customFormat="1" x14ac:dyDescent="0.35"/>
    <row r="119" s="76" customFormat="1" x14ac:dyDescent="0.35"/>
    <row r="120" s="76" customFormat="1" x14ac:dyDescent="0.35"/>
    <row r="121" s="76" customFormat="1" x14ac:dyDescent="0.35"/>
    <row r="122" s="76" customFormat="1" x14ac:dyDescent="0.35"/>
    <row r="123" s="76" customFormat="1" x14ac:dyDescent="0.35"/>
    <row r="124" s="76" customFormat="1" x14ac:dyDescent="0.35"/>
    <row r="125" s="76" customFormat="1" x14ac:dyDescent="0.35"/>
    <row r="126" s="76" customFormat="1" x14ac:dyDescent="0.35"/>
    <row r="127" s="76" customFormat="1" x14ac:dyDescent="0.35"/>
    <row r="128" s="76" customFormat="1" x14ac:dyDescent="0.35"/>
    <row r="129" s="76" customFormat="1" x14ac:dyDescent="0.35"/>
    <row r="130" s="76" customFormat="1" x14ac:dyDescent="0.35"/>
    <row r="131" s="76" customFormat="1" x14ac:dyDescent="0.35"/>
    <row r="132" s="76" customFormat="1" x14ac:dyDescent="0.35"/>
    <row r="133" s="76" customFormat="1" x14ac:dyDescent="0.35"/>
    <row r="134" s="76" customFormat="1" x14ac:dyDescent="0.35"/>
    <row r="135" s="76" customFormat="1" x14ac:dyDescent="0.35"/>
    <row r="136" s="76" customFormat="1" x14ac:dyDescent="0.35"/>
    <row r="137" s="76" customFormat="1" x14ac:dyDescent="0.35"/>
    <row r="138" s="76" customFormat="1" x14ac:dyDescent="0.35"/>
    <row r="139" s="76" customFormat="1" x14ac:dyDescent="0.35"/>
    <row r="140" s="76" customFormat="1" x14ac:dyDescent="0.35"/>
    <row r="141" s="76" customFormat="1" x14ac:dyDescent="0.35"/>
    <row r="142" s="76" customFormat="1" x14ac:dyDescent="0.35"/>
    <row r="143" s="76" customFormat="1" x14ac:dyDescent="0.35"/>
    <row r="144" s="76" customFormat="1" x14ac:dyDescent="0.35"/>
    <row r="145" s="76" customFormat="1" x14ac:dyDescent="0.35"/>
    <row r="146" s="76" customFormat="1" x14ac:dyDescent="0.35"/>
    <row r="147" s="76" customFormat="1" x14ac:dyDescent="0.35"/>
    <row r="148" s="76" customFormat="1" x14ac:dyDescent="0.35"/>
    <row r="149" s="76" customFormat="1" x14ac:dyDescent="0.35"/>
    <row r="150" s="76" customFormat="1" x14ac:dyDescent="0.35"/>
    <row r="151" s="76" customFormat="1" x14ac:dyDescent="0.35"/>
    <row r="152" s="76" customFormat="1" x14ac:dyDescent="0.35"/>
    <row r="153" s="76" customFormat="1" x14ac:dyDescent="0.35"/>
    <row r="154" s="76" customFormat="1" x14ac:dyDescent="0.35"/>
    <row r="155" s="76" customFormat="1" x14ac:dyDescent="0.35"/>
    <row r="156" s="76" customFormat="1" x14ac:dyDescent="0.35"/>
    <row r="157" s="76" customFormat="1" x14ac:dyDescent="0.35"/>
    <row r="158" s="76" customFormat="1" x14ac:dyDescent="0.35"/>
    <row r="159" s="76" customFormat="1" x14ac:dyDescent="0.35"/>
    <row r="160" s="76" customFormat="1" x14ac:dyDescent="0.35"/>
    <row r="161" s="76" customFormat="1" x14ac:dyDescent="0.35"/>
    <row r="162" s="76" customFormat="1" x14ac:dyDescent="0.35"/>
    <row r="163" s="76" customFormat="1" x14ac:dyDescent="0.35"/>
    <row r="164" s="76" customFormat="1" x14ac:dyDescent="0.35"/>
    <row r="165" s="76" customFormat="1" x14ac:dyDescent="0.35"/>
    <row r="166" s="76" customFormat="1" x14ac:dyDescent="0.35"/>
    <row r="167" s="76" customFormat="1" x14ac:dyDescent="0.35"/>
    <row r="168" s="76" customFormat="1" x14ac:dyDescent="0.35"/>
    <row r="169" s="76" customFormat="1" x14ac:dyDescent="0.35"/>
    <row r="170" s="76" customFormat="1" x14ac:dyDescent="0.35"/>
    <row r="171" s="76" customFormat="1" x14ac:dyDescent="0.35"/>
    <row r="172" s="76" customFormat="1" x14ac:dyDescent="0.35"/>
    <row r="173" s="76" customFormat="1" x14ac:dyDescent="0.35"/>
    <row r="174" s="76" customFormat="1" x14ac:dyDescent="0.35"/>
    <row r="175" s="76" customFormat="1" x14ac:dyDescent="0.35"/>
    <row r="176" s="76" customFormat="1" x14ac:dyDescent="0.35"/>
    <row r="177" s="76" customFormat="1" x14ac:dyDescent="0.35"/>
    <row r="178" s="76" customFormat="1" x14ac:dyDescent="0.35"/>
    <row r="179" s="76" customFormat="1" x14ac:dyDescent="0.35"/>
    <row r="180" s="76" customFormat="1" x14ac:dyDescent="0.35"/>
    <row r="181" s="76" customFormat="1" x14ac:dyDescent="0.35"/>
    <row r="182" s="76" customFormat="1" x14ac:dyDescent="0.35"/>
    <row r="183" s="76" customFormat="1" x14ac:dyDescent="0.35"/>
    <row r="184" s="76" customFormat="1" x14ac:dyDescent="0.35"/>
    <row r="185" s="76" customFormat="1" x14ac:dyDescent="0.35"/>
    <row r="186" s="76" customFormat="1" x14ac:dyDescent="0.35"/>
    <row r="187" s="76" customFormat="1" x14ac:dyDescent="0.35"/>
    <row r="188" s="76" customFormat="1" x14ac:dyDescent="0.35"/>
    <row r="189" s="76" customFormat="1" x14ac:dyDescent="0.35"/>
    <row r="190" s="76" customFormat="1" x14ac:dyDescent="0.35"/>
    <row r="191" s="76" customFormat="1" x14ac:dyDescent="0.35"/>
    <row r="192" s="76" customFormat="1" x14ac:dyDescent="0.35"/>
    <row r="193" s="76" customFormat="1" x14ac:dyDescent="0.35"/>
    <row r="194" s="76" customFormat="1" x14ac:dyDescent="0.35"/>
    <row r="195" s="76" customFormat="1" x14ac:dyDescent="0.35"/>
    <row r="196" s="76" customFormat="1" x14ac:dyDescent="0.35"/>
    <row r="197" s="76" customFormat="1" x14ac:dyDescent="0.35"/>
    <row r="198" s="76" customFormat="1" x14ac:dyDescent="0.35"/>
    <row r="199" s="76" customFormat="1" x14ac:dyDescent="0.35"/>
    <row r="200" s="76" customFormat="1" x14ac:dyDescent="0.35"/>
    <row r="201" s="76" customFormat="1" x14ac:dyDescent="0.35"/>
    <row r="202" s="76" customFormat="1" x14ac:dyDescent="0.35"/>
    <row r="203" s="76" customFormat="1" x14ac:dyDescent="0.35"/>
    <row r="204" s="76" customFormat="1" x14ac:dyDescent="0.35"/>
    <row r="205" s="76" customFormat="1" x14ac:dyDescent="0.35"/>
    <row r="206" s="76" customFormat="1" x14ac:dyDescent="0.35"/>
    <row r="207" s="76" customFormat="1" x14ac:dyDescent="0.35"/>
    <row r="208" s="76" customFormat="1" x14ac:dyDescent="0.35"/>
    <row r="209" s="76" customFormat="1" x14ac:dyDescent="0.35"/>
    <row r="210" s="76" customFormat="1" x14ac:dyDescent="0.35"/>
    <row r="211" s="76" customFormat="1" x14ac:dyDescent="0.35"/>
    <row r="212" s="76" customFormat="1" x14ac:dyDescent="0.35"/>
    <row r="213" s="76" customFormat="1" x14ac:dyDescent="0.35"/>
    <row r="214" s="76" customFormat="1" x14ac:dyDescent="0.35"/>
    <row r="215" s="76" customFormat="1" x14ac:dyDescent="0.35"/>
    <row r="216" s="76" customFormat="1" x14ac:dyDescent="0.35"/>
    <row r="217" s="76" customFormat="1" x14ac:dyDescent="0.35"/>
    <row r="218" s="76" customFormat="1" x14ac:dyDescent="0.35"/>
    <row r="219" s="76" customFormat="1" x14ac:dyDescent="0.35"/>
    <row r="220" s="76" customFormat="1" x14ac:dyDescent="0.35"/>
    <row r="221" s="76" customFormat="1" x14ac:dyDescent="0.35"/>
    <row r="222" s="76" customFormat="1" x14ac:dyDescent="0.35"/>
    <row r="223" s="76" customFormat="1" x14ac:dyDescent="0.35"/>
    <row r="224" s="76" customFormat="1" x14ac:dyDescent="0.35"/>
    <row r="225" s="76" customFormat="1" x14ac:dyDescent="0.35"/>
    <row r="226" s="76" customFormat="1" x14ac:dyDescent="0.35"/>
    <row r="227" s="76" customFormat="1" x14ac:dyDescent="0.35"/>
    <row r="228" s="76" customFormat="1" x14ac:dyDescent="0.35"/>
    <row r="229" s="76" customFormat="1" x14ac:dyDescent="0.35"/>
    <row r="230" s="76" customFormat="1" x14ac:dyDescent="0.35"/>
    <row r="231" s="76" customFormat="1" x14ac:dyDescent="0.35"/>
    <row r="232" s="76" customFormat="1" x14ac:dyDescent="0.35"/>
    <row r="233" s="76" customFormat="1" x14ac:dyDescent="0.35"/>
    <row r="234" s="76" customFormat="1" x14ac:dyDescent="0.35"/>
    <row r="235" s="76" customFormat="1" x14ac:dyDescent="0.35"/>
    <row r="236" s="76" customFormat="1" x14ac:dyDescent="0.35"/>
    <row r="237" s="76" customFormat="1" x14ac:dyDescent="0.35"/>
    <row r="238" s="76" customFormat="1" x14ac:dyDescent="0.35"/>
    <row r="239" s="76" customFormat="1" x14ac:dyDescent="0.35"/>
    <row r="240" s="76" customFormat="1" x14ac:dyDescent="0.35"/>
    <row r="241" s="76" customFormat="1" x14ac:dyDescent="0.35"/>
    <row r="242" s="76" customFormat="1" x14ac:dyDescent="0.35"/>
    <row r="243" s="76" customFormat="1" x14ac:dyDescent="0.35"/>
    <row r="244" s="76" customFormat="1" x14ac:dyDescent="0.35"/>
    <row r="245" s="76" customFormat="1" x14ac:dyDescent="0.35"/>
    <row r="246" s="76" customFormat="1" x14ac:dyDescent="0.35"/>
    <row r="247" s="76" customFormat="1" x14ac:dyDescent="0.35"/>
    <row r="248" s="76" customFormat="1" x14ac:dyDescent="0.35"/>
    <row r="249" s="76" customFormat="1" x14ac:dyDescent="0.35"/>
    <row r="250" s="76" customFormat="1" x14ac:dyDescent="0.35"/>
    <row r="251" s="76" customFormat="1" x14ac:dyDescent="0.35"/>
    <row r="252" s="76" customFormat="1" x14ac:dyDescent="0.35"/>
    <row r="253" s="76" customFormat="1" x14ac:dyDescent="0.35"/>
    <row r="254" s="76" customFormat="1" x14ac:dyDescent="0.35"/>
    <row r="255" s="76" customFormat="1" x14ac:dyDescent="0.35"/>
    <row r="256" s="76" customFormat="1" x14ac:dyDescent="0.35"/>
    <row r="257" s="76" customFormat="1" x14ac:dyDescent="0.35"/>
    <row r="258" s="76" customFormat="1" x14ac:dyDescent="0.35"/>
    <row r="259" s="76" customFormat="1" x14ac:dyDescent="0.35"/>
    <row r="260" s="76" customFormat="1" x14ac:dyDescent="0.35"/>
    <row r="261" s="76" customFormat="1" x14ac:dyDescent="0.35"/>
    <row r="262" s="76" customFormat="1" x14ac:dyDescent="0.35"/>
    <row r="263" s="76" customFormat="1" x14ac:dyDescent="0.35"/>
    <row r="264" s="76" customFormat="1" x14ac:dyDescent="0.35"/>
    <row r="265" s="76" customFormat="1" x14ac:dyDescent="0.35"/>
    <row r="266" s="76" customFormat="1" x14ac:dyDescent="0.35"/>
    <row r="267" s="76" customFormat="1" x14ac:dyDescent="0.35"/>
    <row r="268" s="76" customFormat="1" x14ac:dyDescent="0.35"/>
    <row r="269" s="76" customFormat="1" x14ac:dyDescent="0.35"/>
    <row r="270" s="76" customFormat="1" x14ac:dyDescent="0.35"/>
    <row r="271" s="76" customFormat="1" x14ac:dyDescent="0.35"/>
    <row r="272" s="76" customFormat="1" x14ac:dyDescent="0.35"/>
    <row r="273" s="76" customFormat="1" x14ac:dyDescent="0.35"/>
    <row r="274" s="76" customFormat="1" x14ac:dyDescent="0.35"/>
    <row r="275" s="76" customFormat="1" x14ac:dyDescent="0.35"/>
    <row r="276" s="76" customFormat="1" x14ac:dyDescent="0.35"/>
    <row r="277" s="76" customFormat="1" x14ac:dyDescent="0.35"/>
    <row r="278" s="76" customFormat="1" x14ac:dyDescent="0.35"/>
    <row r="279" s="76" customFormat="1" x14ac:dyDescent="0.35"/>
    <row r="280" s="76" customFormat="1" x14ac:dyDescent="0.35"/>
    <row r="281" s="76" customFormat="1" x14ac:dyDescent="0.35"/>
    <row r="282" s="76" customFormat="1" x14ac:dyDescent="0.35"/>
    <row r="283" s="76" customFormat="1" x14ac:dyDescent="0.35"/>
    <row r="284" s="76" customFormat="1" x14ac:dyDescent="0.35"/>
    <row r="285" s="76" customFormat="1" x14ac:dyDescent="0.35"/>
    <row r="286" s="76" customFormat="1" x14ac:dyDescent="0.35"/>
    <row r="287" s="76" customFormat="1" x14ac:dyDescent="0.35"/>
    <row r="288" s="76" customFormat="1" x14ac:dyDescent="0.35"/>
    <row r="289" s="76" customFormat="1" x14ac:dyDescent="0.35"/>
    <row r="290" s="76" customFormat="1" x14ac:dyDescent="0.35"/>
    <row r="291" s="76" customFormat="1" x14ac:dyDescent="0.35"/>
    <row r="292" s="76" customFormat="1" x14ac:dyDescent="0.35"/>
    <row r="293" s="76" customFormat="1" x14ac:dyDescent="0.35"/>
    <row r="294" s="76" customFormat="1" x14ac:dyDescent="0.35"/>
    <row r="295" s="76" customFormat="1" x14ac:dyDescent="0.35"/>
    <row r="296" s="76" customFormat="1" x14ac:dyDescent="0.35"/>
    <row r="297" s="76" customFormat="1" x14ac:dyDescent="0.35"/>
    <row r="298" s="76" customFormat="1" x14ac:dyDescent="0.35"/>
    <row r="299" s="76" customFormat="1" x14ac:dyDescent="0.35"/>
    <row r="300" s="76" customFormat="1" x14ac:dyDescent="0.35"/>
  </sheetData>
  <mergeCells count="4">
    <mergeCell ref="B35:H36"/>
    <mergeCell ref="B39:H40"/>
    <mergeCell ref="B43:H44"/>
    <mergeCell ref="B47:H50"/>
  </mergeCells>
  <dataValidations count="2">
    <dataValidation type="list" allowBlank="1" showInputMessage="1" showErrorMessage="1" promptTitle="Please select the povider type." sqref="E18">
      <formula1>$AZ$6:$AZ$9</formula1>
    </dataValidation>
    <dataValidation type="list" allowBlank="1" showInputMessage="1" showErrorMessage="1" promptTitle="SELECT PROVIDER TYPE" sqref="H14">
      <formula1>$BA$1:$BA$4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C124"/>
  <sheetViews>
    <sheetView zoomScale="96" zoomScaleNormal="96" workbookViewId="0">
      <selection activeCell="A2" sqref="A2:Q2"/>
    </sheetView>
  </sheetViews>
  <sheetFormatPr defaultRowHeight="12.5" x14ac:dyDescent="0.25"/>
  <cols>
    <col min="1" max="2" width="15.7265625" customWidth="1"/>
    <col min="3" max="3" width="17" style="6" bestFit="1" customWidth="1"/>
    <col min="4" max="4" width="16.453125" style="7" customWidth="1"/>
    <col min="5" max="5" width="23.453125" style="6" bestFit="1" customWidth="1"/>
    <col min="6" max="6" width="12.453125" style="6" bestFit="1" customWidth="1"/>
    <col min="7" max="7" width="3.7265625" bestFit="1" customWidth="1"/>
    <col min="8" max="8" width="8.26953125" bestFit="1" customWidth="1"/>
    <col min="9" max="9" width="8.26953125" customWidth="1"/>
    <col min="10" max="10" width="6.453125" bestFit="1" customWidth="1"/>
    <col min="11" max="11" width="4.453125" bestFit="1" customWidth="1"/>
    <col min="12" max="12" width="18" bestFit="1" customWidth="1"/>
    <col min="13" max="13" width="35.26953125" customWidth="1"/>
    <col min="14" max="14" width="35.26953125" style="97" customWidth="1"/>
    <col min="15" max="15" width="23.7265625" customWidth="1"/>
    <col min="16" max="16" width="17" bestFit="1" customWidth="1"/>
    <col min="17" max="17" width="29.54296875" customWidth="1"/>
    <col min="22" max="22" width="18.7265625" hidden="1" customWidth="1"/>
    <col min="23" max="23" width="0" hidden="1" customWidth="1"/>
    <col min="26" max="26" width="11" customWidth="1"/>
    <col min="27" max="27" width="9.81640625" customWidth="1"/>
    <col min="28" max="28" width="35" customWidth="1"/>
    <col min="29" max="29" width="23.453125" customWidth="1"/>
  </cols>
  <sheetData>
    <row r="1" spans="1:29" ht="29" x14ac:dyDescent="0.25">
      <c r="A1" s="1" t="s">
        <v>94</v>
      </c>
      <c r="B1" s="1" t="s">
        <v>95</v>
      </c>
      <c r="C1" s="1" t="s">
        <v>93</v>
      </c>
      <c r="D1" s="1" t="s">
        <v>10</v>
      </c>
      <c r="E1" s="1" t="s">
        <v>11</v>
      </c>
      <c r="F1" s="1" t="s">
        <v>12</v>
      </c>
      <c r="G1" s="1" t="s">
        <v>85</v>
      </c>
      <c r="H1" s="1" t="s">
        <v>86</v>
      </c>
      <c r="I1" s="69" t="s">
        <v>101</v>
      </c>
      <c r="J1" s="1" t="s">
        <v>87</v>
      </c>
      <c r="K1" s="1" t="s">
        <v>88</v>
      </c>
      <c r="L1" s="1" t="s">
        <v>89</v>
      </c>
      <c r="M1" s="1" t="s">
        <v>90</v>
      </c>
      <c r="N1" s="1" t="s">
        <v>90</v>
      </c>
      <c r="O1" s="1" t="s">
        <v>91</v>
      </c>
      <c r="P1" s="1" t="s">
        <v>92</v>
      </c>
      <c r="Q1" s="69" t="s">
        <v>119</v>
      </c>
      <c r="Z1" s="73"/>
      <c r="AA1" s="73"/>
      <c r="AB1" s="73" t="s">
        <v>90</v>
      </c>
      <c r="AC1" s="73" t="s">
        <v>91</v>
      </c>
    </row>
    <row r="2" spans="1:29" ht="15.5" x14ac:dyDescent="0.25">
      <c r="A2" s="88"/>
      <c r="B2" s="94"/>
      <c r="C2" s="88"/>
      <c r="D2" s="87"/>
      <c r="E2" s="94"/>
      <c r="F2" s="88"/>
      <c r="G2" s="89"/>
      <c r="H2" s="89"/>
      <c r="I2" s="89"/>
      <c r="J2" s="89"/>
      <c r="K2" s="89"/>
      <c r="L2" s="93"/>
      <c r="M2" s="91"/>
      <c r="N2" s="91"/>
      <c r="O2" s="91"/>
      <c r="P2" s="92"/>
      <c r="Q2" s="90"/>
      <c r="V2" t="str">
        <f>$C2 &amp; ", " &amp; $A2</f>
        <v xml:space="preserve">, </v>
      </c>
      <c r="W2" s="70">
        <f t="shared" ref="W2:W51" si="0">$D2</f>
        <v>0</v>
      </c>
      <c r="Z2" s="72"/>
      <c r="AB2" s="73" t="s">
        <v>110</v>
      </c>
      <c r="AC2" s="73" t="s">
        <v>115</v>
      </c>
    </row>
    <row r="3" spans="1:29" ht="15.5" x14ac:dyDescent="0.25">
      <c r="A3" s="88"/>
      <c r="B3" s="94"/>
      <c r="C3" s="88"/>
      <c r="D3" s="86"/>
      <c r="E3" s="94"/>
      <c r="F3" s="88"/>
      <c r="G3" s="89"/>
      <c r="H3" s="89"/>
      <c r="I3" s="89"/>
      <c r="J3" s="89"/>
      <c r="K3" s="89"/>
      <c r="L3" s="93"/>
      <c r="M3" s="91"/>
      <c r="N3" s="91"/>
      <c r="O3" s="91"/>
      <c r="P3" s="92"/>
      <c r="Q3" s="90"/>
      <c r="V3" t="str">
        <f t="shared" ref="V3:V51" si="1">$C3 &amp; ", " &amp; $A3</f>
        <v xml:space="preserve">, </v>
      </c>
      <c r="W3" s="70">
        <f t="shared" si="0"/>
        <v>0</v>
      </c>
      <c r="Z3" s="72"/>
      <c r="AB3" s="73" t="s">
        <v>111</v>
      </c>
      <c r="AC3" s="73" t="s">
        <v>116</v>
      </c>
    </row>
    <row r="4" spans="1:29" ht="15.5" x14ac:dyDescent="0.25">
      <c r="A4" s="94"/>
      <c r="B4" s="88"/>
      <c r="C4" s="94"/>
      <c r="D4" s="86"/>
      <c r="E4" s="94"/>
      <c r="F4" s="94"/>
      <c r="G4" s="89"/>
      <c r="H4" s="89"/>
      <c r="I4" s="89"/>
      <c r="J4" s="89"/>
      <c r="K4" s="89"/>
      <c r="L4" s="93"/>
      <c r="M4" s="91"/>
      <c r="N4" s="91"/>
      <c r="O4" s="91"/>
      <c r="P4" s="92"/>
      <c r="Q4" s="90"/>
      <c r="V4" t="str">
        <f t="shared" si="1"/>
        <v xml:space="preserve">, </v>
      </c>
      <c r="W4" s="70">
        <f t="shared" si="0"/>
        <v>0</v>
      </c>
      <c r="Z4" s="72"/>
      <c r="AB4" s="73" t="s">
        <v>112</v>
      </c>
    </row>
    <row r="5" spans="1:29" ht="15.5" x14ac:dyDescent="0.25">
      <c r="A5" s="94"/>
      <c r="B5" s="94"/>
      <c r="C5" s="94"/>
      <c r="D5" s="86"/>
      <c r="E5" s="94"/>
      <c r="F5" s="94"/>
      <c r="G5" s="89"/>
      <c r="H5" s="89"/>
      <c r="I5" s="89"/>
      <c r="J5" s="89"/>
      <c r="K5" s="89"/>
      <c r="L5" s="93"/>
      <c r="M5" s="91"/>
      <c r="N5" s="91"/>
      <c r="O5" s="91"/>
      <c r="P5" s="92"/>
      <c r="Q5" s="90"/>
      <c r="V5" t="str">
        <f t="shared" si="1"/>
        <v xml:space="preserve">, </v>
      </c>
      <c r="W5" s="70">
        <f t="shared" si="0"/>
        <v>0</v>
      </c>
      <c r="Z5" s="72"/>
      <c r="AB5" s="73" t="s">
        <v>113</v>
      </c>
    </row>
    <row r="6" spans="1:29" ht="15.5" x14ac:dyDescent="0.25">
      <c r="A6" s="94"/>
      <c r="B6" s="94"/>
      <c r="C6" s="94"/>
      <c r="D6" s="86"/>
      <c r="E6" s="94"/>
      <c r="F6" s="94"/>
      <c r="G6" s="89"/>
      <c r="H6" s="89"/>
      <c r="I6" s="89"/>
      <c r="J6" s="89"/>
      <c r="K6" s="89"/>
      <c r="L6" s="93"/>
      <c r="M6" s="91"/>
      <c r="N6" s="91"/>
      <c r="O6" s="91"/>
      <c r="P6" s="92"/>
      <c r="Q6" s="90"/>
      <c r="V6" t="str">
        <f t="shared" si="1"/>
        <v xml:space="preserve">, </v>
      </c>
      <c r="W6" s="70">
        <f t="shared" si="0"/>
        <v>0</v>
      </c>
      <c r="Z6" s="72"/>
      <c r="AB6" s="73" t="s">
        <v>114</v>
      </c>
    </row>
    <row r="7" spans="1:29" ht="14.5" x14ac:dyDescent="0.25">
      <c r="A7" s="94"/>
      <c r="B7" s="94"/>
      <c r="C7" s="94"/>
      <c r="D7" s="86"/>
      <c r="E7" s="94"/>
      <c r="F7" s="94"/>
      <c r="G7" s="89"/>
      <c r="H7" s="89"/>
      <c r="I7" s="89"/>
      <c r="J7" s="89"/>
      <c r="K7" s="89"/>
      <c r="L7" s="93"/>
      <c r="M7" s="91"/>
      <c r="N7" s="91"/>
      <c r="O7" s="91"/>
      <c r="P7" s="92"/>
      <c r="Q7" s="90"/>
      <c r="V7" t="str">
        <f t="shared" si="1"/>
        <v xml:space="preserve">, </v>
      </c>
      <c r="W7" s="70">
        <f t="shared" si="0"/>
        <v>0</v>
      </c>
    </row>
    <row r="8" spans="1:29" ht="14.5" x14ac:dyDescent="0.25">
      <c r="A8" s="94"/>
      <c r="B8" s="94"/>
      <c r="C8" s="94"/>
      <c r="D8" s="86"/>
      <c r="E8" s="94"/>
      <c r="F8" s="94"/>
      <c r="G8" s="89"/>
      <c r="H8" s="89"/>
      <c r="I8" s="89"/>
      <c r="J8" s="89"/>
      <c r="K8" s="89"/>
      <c r="L8" s="93"/>
      <c r="M8" s="91"/>
      <c r="N8" s="91"/>
      <c r="O8" s="91"/>
      <c r="P8" s="92"/>
      <c r="Q8" s="90"/>
      <c r="V8" t="str">
        <f t="shared" si="1"/>
        <v xml:space="preserve">, </v>
      </c>
      <c r="W8" s="70">
        <f t="shared" si="0"/>
        <v>0</v>
      </c>
    </row>
    <row r="9" spans="1:29" ht="14.5" x14ac:dyDescent="0.25">
      <c r="A9" s="94"/>
      <c r="B9" s="88"/>
      <c r="C9" s="94"/>
      <c r="D9" s="86"/>
      <c r="E9" s="94"/>
      <c r="F9" s="94"/>
      <c r="G9" s="89"/>
      <c r="H9" s="89"/>
      <c r="I9" s="89"/>
      <c r="J9" s="89"/>
      <c r="K9" s="89"/>
      <c r="L9" s="93"/>
      <c r="M9" s="91"/>
      <c r="N9" s="91"/>
      <c r="O9" s="91"/>
      <c r="P9" s="92"/>
      <c r="Q9" s="90"/>
      <c r="V9" t="str">
        <f t="shared" si="1"/>
        <v xml:space="preserve">, </v>
      </c>
      <c r="W9" s="70">
        <f t="shared" si="0"/>
        <v>0</v>
      </c>
    </row>
    <row r="10" spans="1:29" ht="14.5" x14ac:dyDescent="0.25">
      <c r="A10" s="94"/>
      <c r="B10" s="94"/>
      <c r="C10" s="94"/>
      <c r="D10" s="86"/>
      <c r="E10" s="94"/>
      <c r="F10" s="94"/>
      <c r="G10" s="89"/>
      <c r="H10" s="89"/>
      <c r="I10" s="89"/>
      <c r="J10" s="89"/>
      <c r="K10" s="89"/>
      <c r="L10" s="93"/>
      <c r="M10" s="91"/>
      <c r="N10" s="91"/>
      <c r="O10" s="91"/>
      <c r="P10" s="92"/>
      <c r="Q10" s="90"/>
      <c r="V10" t="str">
        <f t="shared" si="1"/>
        <v xml:space="preserve">, </v>
      </c>
      <c r="W10" s="70">
        <f t="shared" si="0"/>
        <v>0</v>
      </c>
    </row>
    <row r="11" spans="1:29" ht="14.5" x14ac:dyDescent="0.25">
      <c r="A11" s="94"/>
      <c r="B11" s="88"/>
      <c r="C11" s="94"/>
      <c r="D11" s="86"/>
      <c r="E11" s="94"/>
      <c r="F11" s="94"/>
      <c r="G11" s="89"/>
      <c r="H11" s="89"/>
      <c r="I11" s="89"/>
      <c r="J11" s="89"/>
      <c r="K11" s="89"/>
      <c r="L11" s="93"/>
      <c r="M11" s="91"/>
      <c r="N11" s="91"/>
      <c r="O11" s="91"/>
      <c r="P11" s="92"/>
      <c r="Q11" s="90"/>
      <c r="V11" t="str">
        <f t="shared" si="1"/>
        <v xml:space="preserve">, </v>
      </c>
      <c r="W11" s="70">
        <f t="shared" si="0"/>
        <v>0</v>
      </c>
    </row>
    <row r="12" spans="1:29" ht="14.5" x14ac:dyDescent="0.25">
      <c r="A12" s="88"/>
      <c r="B12" s="88"/>
      <c r="C12" s="88"/>
      <c r="D12" s="87"/>
      <c r="E12" s="88"/>
      <c r="F12" s="88"/>
      <c r="G12" s="89"/>
      <c r="H12" s="89"/>
      <c r="I12" s="89"/>
      <c r="J12" s="89"/>
      <c r="K12" s="89"/>
      <c r="L12" s="93"/>
      <c r="M12" s="91"/>
      <c r="N12" s="91"/>
      <c r="O12" s="91"/>
      <c r="P12" s="92"/>
      <c r="Q12" s="90"/>
      <c r="V12" t="str">
        <f t="shared" si="1"/>
        <v xml:space="preserve">, </v>
      </c>
      <c r="W12" s="70">
        <f t="shared" si="0"/>
        <v>0</v>
      </c>
    </row>
    <row r="13" spans="1:29" ht="14.5" x14ac:dyDescent="0.25">
      <c r="A13" s="94"/>
      <c r="B13" s="88"/>
      <c r="C13" s="94"/>
      <c r="D13" s="87"/>
      <c r="E13" s="88"/>
      <c r="F13" s="88"/>
      <c r="G13" s="89"/>
      <c r="H13" s="89"/>
      <c r="I13" s="89"/>
      <c r="J13" s="89"/>
      <c r="K13" s="89"/>
      <c r="L13" s="93"/>
      <c r="M13" s="91"/>
      <c r="N13" s="91"/>
      <c r="O13" s="91"/>
      <c r="P13" s="92"/>
      <c r="Q13" s="95"/>
      <c r="V13" t="str">
        <f t="shared" si="1"/>
        <v xml:space="preserve">, </v>
      </c>
      <c r="W13" s="70">
        <f t="shared" si="0"/>
        <v>0</v>
      </c>
    </row>
    <row r="14" spans="1:29" ht="14.5" x14ac:dyDescent="0.25">
      <c r="A14" s="94"/>
      <c r="B14" s="88"/>
      <c r="C14" s="94"/>
      <c r="D14" s="86"/>
      <c r="E14" s="94"/>
      <c r="F14" s="94"/>
      <c r="G14" s="89"/>
      <c r="H14" s="89"/>
      <c r="I14" s="89"/>
      <c r="J14" s="89"/>
      <c r="K14" s="89"/>
      <c r="L14" s="93"/>
      <c r="M14" s="91"/>
      <c r="N14" s="91"/>
      <c r="O14" s="91"/>
      <c r="P14" s="92"/>
      <c r="Q14" s="90"/>
      <c r="V14" t="str">
        <f t="shared" si="1"/>
        <v xml:space="preserve">, </v>
      </c>
      <c r="W14" s="70">
        <f t="shared" si="0"/>
        <v>0</v>
      </c>
    </row>
    <row r="15" spans="1:29" ht="14.5" x14ac:dyDescent="0.25">
      <c r="A15" s="94"/>
      <c r="B15" s="94"/>
      <c r="C15" s="94"/>
      <c r="D15" s="86"/>
      <c r="E15" s="94"/>
      <c r="F15" s="94"/>
      <c r="G15" s="89"/>
      <c r="H15" s="89"/>
      <c r="I15" s="89"/>
      <c r="J15" s="89"/>
      <c r="K15" s="89"/>
      <c r="L15" s="93"/>
      <c r="M15" s="91"/>
      <c r="N15" s="91"/>
      <c r="O15" s="91"/>
      <c r="P15" s="92"/>
      <c r="Q15" s="90"/>
      <c r="V15" t="str">
        <f t="shared" si="1"/>
        <v xml:space="preserve">, </v>
      </c>
      <c r="W15" s="70">
        <f t="shared" si="0"/>
        <v>0</v>
      </c>
    </row>
    <row r="16" spans="1:29" ht="14.5" x14ac:dyDescent="0.25">
      <c r="A16" s="94"/>
      <c r="B16" s="94"/>
      <c r="C16" s="94"/>
      <c r="D16" s="86"/>
      <c r="E16" s="94"/>
      <c r="F16" s="94"/>
      <c r="G16" s="89"/>
      <c r="H16" s="89"/>
      <c r="I16" s="89"/>
      <c r="J16" s="89"/>
      <c r="K16" s="89"/>
      <c r="L16" s="93"/>
      <c r="M16" s="91"/>
      <c r="N16" s="91"/>
      <c r="O16" s="91"/>
      <c r="P16" s="92"/>
      <c r="Q16" s="90"/>
      <c r="V16" t="str">
        <f t="shared" si="1"/>
        <v xml:space="preserve">, </v>
      </c>
      <c r="W16" s="70">
        <f t="shared" si="0"/>
        <v>0</v>
      </c>
    </row>
    <row r="17" spans="1:23" ht="14.5" x14ac:dyDescent="0.25">
      <c r="A17" s="94"/>
      <c r="B17" s="88"/>
      <c r="C17" s="88"/>
      <c r="D17" s="87"/>
      <c r="E17" s="88"/>
      <c r="F17" s="88"/>
      <c r="G17" s="89"/>
      <c r="H17" s="89"/>
      <c r="I17" s="89"/>
      <c r="J17" s="89"/>
      <c r="K17" s="89"/>
      <c r="L17" s="93"/>
      <c r="M17" s="91"/>
      <c r="N17" s="91"/>
      <c r="O17" s="91"/>
      <c r="P17" s="92"/>
      <c r="Q17" s="90"/>
      <c r="V17" t="str">
        <f t="shared" si="1"/>
        <v xml:space="preserve">, </v>
      </c>
      <c r="W17" s="70">
        <f t="shared" si="0"/>
        <v>0</v>
      </c>
    </row>
    <row r="18" spans="1:23" ht="14.5" x14ac:dyDescent="0.25">
      <c r="A18" s="88"/>
      <c r="B18" s="88"/>
      <c r="C18" s="88"/>
      <c r="D18" s="87"/>
      <c r="E18" s="88"/>
      <c r="F18" s="88"/>
      <c r="G18" s="89"/>
      <c r="H18" s="89"/>
      <c r="I18" s="89"/>
      <c r="J18" s="89"/>
      <c r="K18" s="89"/>
      <c r="L18" s="93"/>
      <c r="M18" s="91"/>
      <c r="N18" s="91"/>
      <c r="O18" s="91"/>
      <c r="P18" s="92"/>
      <c r="Q18" s="90"/>
      <c r="V18" t="str">
        <f t="shared" si="1"/>
        <v xml:space="preserve">, </v>
      </c>
      <c r="W18" s="70">
        <f t="shared" si="0"/>
        <v>0</v>
      </c>
    </row>
    <row r="19" spans="1:23" ht="14.5" x14ac:dyDescent="0.25">
      <c r="A19" s="88"/>
      <c r="B19" s="88"/>
      <c r="C19" s="88"/>
      <c r="D19" s="87"/>
      <c r="E19" s="88"/>
      <c r="F19" s="88"/>
      <c r="G19" s="89"/>
      <c r="H19" s="89"/>
      <c r="I19" s="89"/>
      <c r="J19" s="89"/>
      <c r="K19" s="89"/>
      <c r="L19" s="93"/>
      <c r="M19" s="91"/>
      <c r="N19" s="91"/>
      <c r="O19" s="91"/>
      <c r="P19" s="92"/>
      <c r="Q19" s="90"/>
      <c r="V19" t="str">
        <f t="shared" si="1"/>
        <v xml:space="preserve">, </v>
      </c>
      <c r="W19" s="70">
        <f t="shared" si="0"/>
        <v>0</v>
      </c>
    </row>
    <row r="20" spans="1:23" ht="14.5" x14ac:dyDescent="0.25">
      <c r="A20" s="88"/>
      <c r="B20" s="88"/>
      <c r="C20" s="88"/>
      <c r="D20" s="87"/>
      <c r="E20" s="88"/>
      <c r="F20" s="88"/>
      <c r="G20" s="89"/>
      <c r="H20" s="89"/>
      <c r="I20" s="89"/>
      <c r="J20" s="89"/>
      <c r="K20" s="89"/>
      <c r="L20" s="93"/>
      <c r="M20" s="91"/>
      <c r="N20" s="91"/>
      <c r="O20" s="91"/>
      <c r="P20" s="92"/>
      <c r="Q20" s="90"/>
      <c r="V20" t="str">
        <f t="shared" si="1"/>
        <v xml:space="preserve">, </v>
      </c>
      <c r="W20" s="70">
        <f t="shared" si="0"/>
        <v>0</v>
      </c>
    </row>
    <row r="21" spans="1:23" ht="14.5" x14ac:dyDescent="0.25">
      <c r="A21" s="88"/>
      <c r="B21" s="88"/>
      <c r="C21" s="88"/>
      <c r="D21" s="87"/>
      <c r="E21" s="88"/>
      <c r="F21" s="88"/>
      <c r="G21" s="89"/>
      <c r="H21" s="89"/>
      <c r="I21" s="89"/>
      <c r="J21" s="89"/>
      <c r="K21" s="89"/>
      <c r="L21" s="93"/>
      <c r="M21" s="91"/>
      <c r="N21" s="91"/>
      <c r="O21" s="91"/>
      <c r="P21" s="92"/>
      <c r="Q21" s="90"/>
      <c r="V21" t="str">
        <f t="shared" si="1"/>
        <v xml:space="preserve">, </v>
      </c>
      <c r="W21" s="70">
        <f t="shared" si="0"/>
        <v>0</v>
      </c>
    </row>
    <row r="22" spans="1:23" ht="14.5" x14ac:dyDescent="0.25">
      <c r="A22" s="88"/>
      <c r="B22" s="88"/>
      <c r="C22" s="88"/>
      <c r="D22" s="87"/>
      <c r="E22" s="88"/>
      <c r="F22" s="88"/>
      <c r="G22" s="89"/>
      <c r="H22" s="89"/>
      <c r="I22" s="89"/>
      <c r="J22" s="89"/>
      <c r="K22" s="89"/>
      <c r="L22" s="93"/>
      <c r="M22" s="91"/>
      <c r="N22" s="91"/>
      <c r="O22" s="91"/>
      <c r="P22" s="92"/>
      <c r="Q22" s="90"/>
      <c r="V22" t="str">
        <f t="shared" si="1"/>
        <v xml:space="preserve">, </v>
      </c>
      <c r="W22" s="70">
        <f t="shared" si="0"/>
        <v>0</v>
      </c>
    </row>
    <row r="23" spans="1:23" ht="14.5" x14ac:dyDescent="0.25">
      <c r="A23" s="88"/>
      <c r="B23" s="88"/>
      <c r="C23" s="88"/>
      <c r="D23" s="87"/>
      <c r="E23" s="88"/>
      <c r="F23" s="88"/>
      <c r="G23" s="89"/>
      <c r="H23" s="89"/>
      <c r="I23" s="89"/>
      <c r="J23" s="89"/>
      <c r="K23" s="89"/>
      <c r="L23" s="93"/>
      <c r="M23" s="91"/>
      <c r="N23" s="91"/>
      <c r="O23" s="91"/>
      <c r="P23" s="92"/>
      <c r="Q23" s="90"/>
      <c r="V23" t="str">
        <f t="shared" si="1"/>
        <v xml:space="preserve">, </v>
      </c>
      <c r="W23" s="70">
        <f t="shared" si="0"/>
        <v>0</v>
      </c>
    </row>
    <row r="24" spans="1:23" ht="14.5" x14ac:dyDescent="0.25">
      <c r="A24" s="88"/>
      <c r="B24" s="88"/>
      <c r="C24" s="88"/>
      <c r="D24" s="87"/>
      <c r="E24" s="88"/>
      <c r="F24" s="88"/>
      <c r="G24" s="89"/>
      <c r="H24" s="89"/>
      <c r="I24" s="89"/>
      <c r="J24" s="89"/>
      <c r="K24" s="89"/>
      <c r="L24" s="93"/>
      <c r="M24" s="91"/>
      <c r="N24" s="91"/>
      <c r="O24" s="91"/>
      <c r="P24" s="92"/>
      <c r="Q24" s="90"/>
      <c r="V24" t="str">
        <f t="shared" si="1"/>
        <v xml:space="preserve">, </v>
      </c>
      <c r="W24" s="70">
        <f t="shared" si="0"/>
        <v>0</v>
      </c>
    </row>
    <row r="25" spans="1:23" ht="14.5" x14ac:dyDescent="0.25">
      <c r="A25" s="88"/>
      <c r="B25" s="88"/>
      <c r="C25" s="88"/>
      <c r="D25" s="87"/>
      <c r="E25" s="88"/>
      <c r="F25" s="88"/>
      <c r="G25" s="89"/>
      <c r="H25" s="89"/>
      <c r="I25" s="89"/>
      <c r="J25" s="89"/>
      <c r="K25" s="89"/>
      <c r="L25" s="93"/>
      <c r="M25" s="91"/>
      <c r="N25" s="91"/>
      <c r="O25" s="91"/>
      <c r="P25" s="92"/>
      <c r="Q25" s="90"/>
      <c r="V25" t="str">
        <f t="shared" si="1"/>
        <v xml:space="preserve">, </v>
      </c>
      <c r="W25" s="70">
        <f t="shared" si="0"/>
        <v>0</v>
      </c>
    </row>
    <row r="26" spans="1:23" ht="14.5" x14ac:dyDescent="0.25">
      <c r="A26" s="88"/>
      <c r="B26" s="88"/>
      <c r="C26" s="88"/>
      <c r="D26" s="87"/>
      <c r="E26" s="88"/>
      <c r="F26" s="88"/>
      <c r="G26" s="89"/>
      <c r="H26" s="89"/>
      <c r="I26" s="89"/>
      <c r="J26" s="89"/>
      <c r="K26" s="89"/>
      <c r="L26" s="93"/>
      <c r="M26" s="91"/>
      <c r="N26" s="91"/>
      <c r="O26" s="91"/>
      <c r="P26" s="92"/>
      <c r="Q26" s="90"/>
      <c r="V26" t="str">
        <f t="shared" si="1"/>
        <v xml:space="preserve">, </v>
      </c>
      <c r="W26" s="70">
        <f t="shared" si="0"/>
        <v>0</v>
      </c>
    </row>
    <row r="27" spans="1:23" ht="14.5" x14ac:dyDescent="0.25">
      <c r="A27" s="88"/>
      <c r="B27" s="88"/>
      <c r="C27" s="88"/>
      <c r="D27" s="87"/>
      <c r="E27" s="88"/>
      <c r="F27" s="88"/>
      <c r="G27" s="89"/>
      <c r="H27" s="89"/>
      <c r="I27" s="89"/>
      <c r="J27" s="89"/>
      <c r="K27" s="89"/>
      <c r="L27" s="93"/>
      <c r="M27" s="91"/>
      <c r="N27" s="91"/>
      <c r="O27" s="91"/>
      <c r="P27" s="92"/>
      <c r="Q27" s="90"/>
      <c r="V27" t="str">
        <f t="shared" si="1"/>
        <v xml:space="preserve">, </v>
      </c>
      <c r="W27" s="70">
        <f t="shared" si="0"/>
        <v>0</v>
      </c>
    </row>
    <row r="28" spans="1:23" ht="14.5" x14ac:dyDescent="0.25">
      <c r="A28" s="88"/>
      <c r="B28" s="88"/>
      <c r="C28" s="88"/>
      <c r="D28" s="87"/>
      <c r="E28" s="88"/>
      <c r="F28" s="88"/>
      <c r="G28" s="89"/>
      <c r="H28" s="89"/>
      <c r="I28" s="89"/>
      <c r="J28" s="89"/>
      <c r="K28" s="89"/>
      <c r="L28" s="93"/>
      <c r="M28" s="91"/>
      <c r="N28" s="91"/>
      <c r="O28" s="91"/>
      <c r="P28" s="92"/>
      <c r="Q28" s="90"/>
      <c r="V28" t="str">
        <f t="shared" si="1"/>
        <v xml:space="preserve">, </v>
      </c>
      <c r="W28" s="70">
        <f t="shared" si="0"/>
        <v>0</v>
      </c>
    </row>
    <row r="29" spans="1:23" ht="14.5" x14ac:dyDescent="0.25">
      <c r="A29" s="88"/>
      <c r="B29" s="88"/>
      <c r="C29" s="88"/>
      <c r="D29" s="87"/>
      <c r="E29" s="88"/>
      <c r="F29" s="88"/>
      <c r="G29" s="89"/>
      <c r="H29" s="89"/>
      <c r="I29" s="89"/>
      <c r="J29" s="89"/>
      <c r="K29" s="89"/>
      <c r="L29" s="93"/>
      <c r="M29" s="91"/>
      <c r="N29" s="91"/>
      <c r="O29" s="91"/>
      <c r="P29" s="92"/>
      <c r="Q29" s="90"/>
      <c r="V29" t="str">
        <f t="shared" si="1"/>
        <v xml:space="preserve">, </v>
      </c>
      <c r="W29" s="70">
        <f t="shared" si="0"/>
        <v>0</v>
      </c>
    </row>
    <row r="30" spans="1:23" ht="14.5" x14ac:dyDescent="0.25">
      <c r="A30" s="88"/>
      <c r="B30" s="88"/>
      <c r="C30" s="88"/>
      <c r="D30" s="87"/>
      <c r="E30" s="88"/>
      <c r="F30" s="88"/>
      <c r="G30" s="89"/>
      <c r="H30" s="89"/>
      <c r="I30" s="89"/>
      <c r="J30" s="89"/>
      <c r="K30" s="89"/>
      <c r="L30" s="93"/>
      <c r="M30" s="91"/>
      <c r="N30" s="91"/>
      <c r="O30" s="91"/>
      <c r="P30" s="92"/>
      <c r="Q30" s="90"/>
      <c r="V30" t="str">
        <f t="shared" si="1"/>
        <v xml:space="preserve">, </v>
      </c>
      <c r="W30" s="70">
        <f t="shared" si="0"/>
        <v>0</v>
      </c>
    </row>
    <row r="31" spans="1:23" ht="14.5" x14ac:dyDescent="0.25">
      <c r="A31" s="88"/>
      <c r="B31" s="88"/>
      <c r="C31" s="88"/>
      <c r="D31" s="87"/>
      <c r="E31" s="88"/>
      <c r="F31" s="88"/>
      <c r="G31" s="89"/>
      <c r="H31" s="89"/>
      <c r="I31" s="89"/>
      <c r="J31" s="89"/>
      <c r="K31" s="89"/>
      <c r="L31" s="93"/>
      <c r="M31" s="91"/>
      <c r="N31" s="91"/>
      <c r="O31" s="91"/>
      <c r="P31" s="92"/>
      <c r="Q31" s="90"/>
      <c r="V31" t="str">
        <f t="shared" si="1"/>
        <v xml:space="preserve">, </v>
      </c>
      <c r="W31" s="70">
        <f t="shared" si="0"/>
        <v>0</v>
      </c>
    </row>
    <row r="32" spans="1:23" ht="14.5" x14ac:dyDescent="0.25">
      <c r="A32" s="88"/>
      <c r="B32" s="88"/>
      <c r="C32" s="88"/>
      <c r="D32" s="87"/>
      <c r="E32" s="88"/>
      <c r="F32" s="88"/>
      <c r="G32" s="89"/>
      <c r="H32" s="89"/>
      <c r="I32" s="89"/>
      <c r="J32" s="89"/>
      <c r="K32" s="89"/>
      <c r="L32" s="93"/>
      <c r="M32" s="91"/>
      <c r="N32" s="91"/>
      <c r="O32" s="91"/>
      <c r="P32" s="92"/>
      <c r="Q32" s="90"/>
      <c r="V32" t="str">
        <f t="shared" si="1"/>
        <v xml:space="preserve">, </v>
      </c>
      <c r="W32" s="70">
        <f t="shared" si="0"/>
        <v>0</v>
      </c>
    </row>
    <row r="33" spans="1:23" ht="14.5" x14ac:dyDescent="0.25">
      <c r="A33" s="88"/>
      <c r="B33" s="88"/>
      <c r="C33" s="88"/>
      <c r="D33" s="87"/>
      <c r="E33" s="88"/>
      <c r="F33" s="88"/>
      <c r="G33" s="89"/>
      <c r="H33" s="89"/>
      <c r="I33" s="89"/>
      <c r="J33" s="89"/>
      <c r="K33" s="89"/>
      <c r="L33" s="93"/>
      <c r="M33" s="91"/>
      <c r="N33" s="91"/>
      <c r="O33" s="91"/>
      <c r="P33" s="92"/>
      <c r="Q33" s="95"/>
      <c r="V33" t="str">
        <f t="shared" si="1"/>
        <v xml:space="preserve">, </v>
      </c>
      <c r="W33" s="70">
        <f t="shared" si="0"/>
        <v>0</v>
      </c>
    </row>
    <row r="34" spans="1:23" ht="14.5" x14ac:dyDescent="0.25">
      <c r="A34" s="2"/>
      <c r="B34" s="2"/>
      <c r="C34" s="2"/>
      <c r="D34" s="3"/>
      <c r="E34" s="2"/>
      <c r="F34" s="2"/>
      <c r="G34" s="63"/>
      <c r="H34" s="63"/>
      <c r="I34" s="63"/>
      <c r="J34" s="63"/>
      <c r="K34" s="63"/>
      <c r="L34" s="64"/>
      <c r="M34" s="65"/>
      <c r="N34" s="91"/>
      <c r="O34" s="65"/>
      <c r="P34" s="64"/>
      <c r="Q34" s="64"/>
      <c r="V34" t="str">
        <f t="shared" si="1"/>
        <v xml:space="preserve">, </v>
      </c>
      <c r="W34" s="70">
        <f t="shared" si="0"/>
        <v>0</v>
      </c>
    </row>
    <row r="35" spans="1:23" ht="14.5" x14ac:dyDescent="0.25">
      <c r="A35" s="2"/>
      <c r="B35" s="2"/>
      <c r="C35" s="2"/>
      <c r="D35" s="3"/>
      <c r="E35" s="2"/>
      <c r="F35" s="2"/>
      <c r="G35" s="63"/>
      <c r="H35" s="63"/>
      <c r="I35" s="63"/>
      <c r="J35" s="63"/>
      <c r="K35" s="63"/>
      <c r="L35" s="64"/>
      <c r="M35" s="65"/>
      <c r="N35" s="91"/>
      <c r="O35" s="65"/>
      <c r="P35" s="64"/>
      <c r="Q35" s="64"/>
      <c r="V35" t="str">
        <f t="shared" si="1"/>
        <v xml:space="preserve">, </v>
      </c>
      <c r="W35" s="70">
        <f t="shared" si="0"/>
        <v>0</v>
      </c>
    </row>
    <row r="36" spans="1:23" ht="14.5" x14ac:dyDescent="0.25">
      <c r="A36" s="2"/>
      <c r="B36" s="2"/>
      <c r="C36" s="2"/>
      <c r="D36" s="3"/>
      <c r="E36" s="2"/>
      <c r="F36" s="2"/>
      <c r="G36" s="63"/>
      <c r="H36" s="63"/>
      <c r="I36" s="63"/>
      <c r="J36" s="63"/>
      <c r="K36" s="63"/>
      <c r="L36" s="64"/>
      <c r="M36" s="65"/>
      <c r="N36" s="91"/>
      <c r="O36" s="65"/>
      <c r="P36" s="64"/>
      <c r="Q36" s="64"/>
      <c r="V36" t="str">
        <f t="shared" si="1"/>
        <v xml:space="preserve">, </v>
      </c>
      <c r="W36" s="70">
        <f t="shared" si="0"/>
        <v>0</v>
      </c>
    </row>
    <row r="37" spans="1:23" ht="14.5" x14ac:dyDescent="0.25">
      <c r="A37" s="2"/>
      <c r="B37" s="2"/>
      <c r="C37" s="2"/>
      <c r="D37" s="3"/>
      <c r="E37" s="2"/>
      <c r="F37" s="2"/>
      <c r="G37" s="63"/>
      <c r="H37" s="63"/>
      <c r="I37" s="63"/>
      <c r="J37" s="63"/>
      <c r="K37" s="63"/>
      <c r="L37" s="64"/>
      <c r="M37" s="65"/>
      <c r="N37" s="91"/>
      <c r="O37" s="65"/>
      <c r="P37" s="64"/>
      <c r="Q37" s="64"/>
      <c r="V37" t="str">
        <f t="shared" si="1"/>
        <v xml:space="preserve">, </v>
      </c>
      <c r="W37" s="70">
        <f t="shared" si="0"/>
        <v>0</v>
      </c>
    </row>
    <row r="38" spans="1:23" ht="14.5" x14ac:dyDescent="0.25">
      <c r="A38" s="2"/>
      <c r="B38" s="2"/>
      <c r="C38" s="2"/>
      <c r="D38" s="3"/>
      <c r="E38" s="2"/>
      <c r="F38" s="2"/>
      <c r="G38" s="63"/>
      <c r="H38" s="63"/>
      <c r="I38" s="63"/>
      <c r="J38" s="63"/>
      <c r="K38" s="63"/>
      <c r="L38" s="64"/>
      <c r="M38" s="65"/>
      <c r="N38" s="91"/>
      <c r="O38" s="65"/>
      <c r="P38" s="64"/>
      <c r="Q38" s="64"/>
      <c r="V38" t="str">
        <f t="shared" si="1"/>
        <v xml:space="preserve">, </v>
      </c>
      <c r="W38" s="70">
        <f t="shared" si="0"/>
        <v>0</v>
      </c>
    </row>
    <row r="39" spans="1:23" ht="14.5" x14ac:dyDescent="0.25">
      <c r="A39" s="2"/>
      <c r="B39" s="2"/>
      <c r="C39" s="2"/>
      <c r="D39" s="3"/>
      <c r="E39" s="2"/>
      <c r="F39" s="2"/>
      <c r="G39" s="63"/>
      <c r="H39" s="63"/>
      <c r="I39" s="63"/>
      <c r="J39" s="63"/>
      <c r="K39" s="63"/>
      <c r="L39" s="64"/>
      <c r="M39" s="65"/>
      <c r="N39" s="91"/>
      <c r="O39" s="65"/>
      <c r="P39" s="64"/>
      <c r="Q39" s="64"/>
      <c r="V39" t="str">
        <f t="shared" si="1"/>
        <v xml:space="preserve">, </v>
      </c>
      <c r="W39" s="70">
        <f t="shared" si="0"/>
        <v>0</v>
      </c>
    </row>
    <row r="40" spans="1:23" ht="14.5" x14ac:dyDescent="0.25">
      <c r="A40" s="2"/>
      <c r="B40" s="2"/>
      <c r="C40" s="2"/>
      <c r="D40" s="3"/>
      <c r="E40" s="2"/>
      <c r="F40" s="2"/>
      <c r="G40" s="63"/>
      <c r="H40" s="63"/>
      <c r="I40" s="63"/>
      <c r="J40" s="63"/>
      <c r="K40" s="63"/>
      <c r="L40" s="64"/>
      <c r="M40" s="65"/>
      <c r="N40" s="91"/>
      <c r="O40" s="65"/>
      <c r="P40" s="64"/>
      <c r="Q40" s="64"/>
      <c r="V40" t="str">
        <f t="shared" si="1"/>
        <v xml:space="preserve">, </v>
      </c>
      <c r="W40" s="70">
        <f t="shared" si="0"/>
        <v>0</v>
      </c>
    </row>
    <row r="41" spans="1:23" ht="14.5" x14ac:dyDescent="0.25">
      <c r="A41" s="2"/>
      <c r="B41" s="2"/>
      <c r="C41" s="2"/>
      <c r="D41" s="3"/>
      <c r="E41" s="2"/>
      <c r="F41" s="2"/>
      <c r="G41" s="63"/>
      <c r="H41" s="63"/>
      <c r="I41" s="63"/>
      <c r="J41" s="63"/>
      <c r="K41" s="63"/>
      <c r="L41" s="64"/>
      <c r="M41" s="65"/>
      <c r="N41" s="91"/>
      <c r="O41" s="65"/>
      <c r="P41" s="64"/>
      <c r="Q41" s="64"/>
      <c r="V41" t="str">
        <f t="shared" si="1"/>
        <v xml:space="preserve">, </v>
      </c>
      <c r="W41" s="70">
        <f t="shared" si="0"/>
        <v>0</v>
      </c>
    </row>
    <row r="42" spans="1:23" ht="14.5" x14ac:dyDescent="0.25">
      <c r="A42" s="2"/>
      <c r="B42" s="2"/>
      <c r="C42" s="2"/>
      <c r="D42" s="3"/>
      <c r="E42" s="2"/>
      <c r="F42" s="2"/>
      <c r="G42" s="63"/>
      <c r="H42" s="63"/>
      <c r="I42" s="63"/>
      <c r="J42" s="63"/>
      <c r="K42" s="63"/>
      <c r="L42" s="64"/>
      <c r="M42" s="65"/>
      <c r="N42" s="91"/>
      <c r="O42" s="65"/>
      <c r="P42" s="64"/>
      <c r="Q42" s="64"/>
      <c r="V42" t="str">
        <f t="shared" si="1"/>
        <v xml:space="preserve">, </v>
      </c>
      <c r="W42" s="70">
        <f t="shared" si="0"/>
        <v>0</v>
      </c>
    </row>
    <row r="43" spans="1:23" ht="14.5" x14ac:dyDescent="0.25">
      <c r="A43" s="2"/>
      <c r="B43" s="2"/>
      <c r="C43" s="2"/>
      <c r="D43" s="3"/>
      <c r="E43" s="2"/>
      <c r="F43" s="2"/>
      <c r="G43" s="63"/>
      <c r="H43" s="63"/>
      <c r="I43" s="63"/>
      <c r="J43" s="63"/>
      <c r="K43" s="63"/>
      <c r="L43" s="64"/>
      <c r="M43" s="65"/>
      <c r="N43" s="91"/>
      <c r="O43" s="65"/>
      <c r="P43" s="64"/>
      <c r="Q43" s="64"/>
      <c r="V43" t="str">
        <f t="shared" si="1"/>
        <v xml:space="preserve">, </v>
      </c>
      <c r="W43" s="70">
        <f t="shared" si="0"/>
        <v>0</v>
      </c>
    </row>
    <row r="44" spans="1:23" ht="14.5" x14ac:dyDescent="0.25">
      <c r="A44" s="2"/>
      <c r="B44" s="2"/>
      <c r="C44" s="2"/>
      <c r="D44" s="3"/>
      <c r="E44" s="2"/>
      <c r="F44" s="2"/>
      <c r="G44" s="63"/>
      <c r="H44" s="63"/>
      <c r="I44" s="63"/>
      <c r="J44" s="63"/>
      <c r="K44" s="63"/>
      <c r="L44" s="64"/>
      <c r="M44" s="65"/>
      <c r="N44" s="91"/>
      <c r="O44" s="65"/>
      <c r="P44" s="64"/>
      <c r="Q44" s="64"/>
      <c r="V44" t="str">
        <f t="shared" si="1"/>
        <v xml:space="preserve">, </v>
      </c>
      <c r="W44" s="70">
        <f t="shared" si="0"/>
        <v>0</v>
      </c>
    </row>
    <row r="45" spans="1:23" ht="14.5" x14ac:dyDescent="0.25">
      <c r="A45" s="2"/>
      <c r="B45" s="2"/>
      <c r="C45" s="2"/>
      <c r="D45" s="3"/>
      <c r="E45" s="2"/>
      <c r="F45" s="2"/>
      <c r="G45" s="63"/>
      <c r="H45" s="63"/>
      <c r="I45" s="63"/>
      <c r="J45" s="63"/>
      <c r="K45" s="63"/>
      <c r="L45" s="64"/>
      <c r="M45" s="65"/>
      <c r="N45" s="91"/>
      <c r="O45" s="65"/>
      <c r="P45" s="64"/>
      <c r="Q45" s="64"/>
      <c r="V45" t="str">
        <f t="shared" si="1"/>
        <v xml:space="preserve">, </v>
      </c>
      <c r="W45" s="70">
        <f t="shared" si="0"/>
        <v>0</v>
      </c>
    </row>
    <row r="46" spans="1:23" ht="14.5" x14ac:dyDescent="0.25">
      <c r="A46" s="2"/>
      <c r="B46" s="2"/>
      <c r="C46" s="2"/>
      <c r="D46" s="3"/>
      <c r="E46" s="2"/>
      <c r="F46" s="2"/>
      <c r="G46" s="63"/>
      <c r="H46" s="63"/>
      <c r="I46" s="63"/>
      <c r="J46" s="63"/>
      <c r="K46" s="63"/>
      <c r="L46" s="64"/>
      <c r="M46" s="65"/>
      <c r="N46" s="91"/>
      <c r="O46" s="65"/>
      <c r="P46" s="64"/>
      <c r="Q46" s="64"/>
      <c r="V46" t="str">
        <f t="shared" si="1"/>
        <v xml:space="preserve">, </v>
      </c>
      <c r="W46" s="70">
        <f t="shared" si="0"/>
        <v>0</v>
      </c>
    </row>
    <row r="47" spans="1:23" ht="14.5" x14ac:dyDescent="0.25">
      <c r="A47" s="2"/>
      <c r="B47" s="2"/>
      <c r="C47" s="2"/>
      <c r="D47" s="3"/>
      <c r="E47" s="2"/>
      <c r="F47" s="2"/>
      <c r="G47" s="63"/>
      <c r="H47" s="63"/>
      <c r="I47" s="63"/>
      <c r="J47" s="63"/>
      <c r="K47" s="63"/>
      <c r="L47" s="64"/>
      <c r="M47" s="65"/>
      <c r="N47" s="91"/>
      <c r="O47" s="65"/>
      <c r="P47" s="64"/>
      <c r="Q47" s="64"/>
      <c r="V47" t="str">
        <f t="shared" si="1"/>
        <v xml:space="preserve">, </v>
      </c>
      <c r="W47" s="70">
        <f t="shared" si="0"/>
        <v>0</v>
      </c>
    </row>
    <row r="48" spans="1:23" ht="14.5" x14ac:dyDescent="0.25">
      <c r="A48" s="2"/>
      <c r="B48" s="2"/>
      <c r="C48" s="2"/>
      <c r="D48" s="3"/>
      <c r="E48" s="2"/>
      <c r="F48" s="2"/>
      <c r="G48" s="63"/>
      <c r="H48" s="63"/>
      <c r="I48" s="63"/>
      <c r="J48" s="63"/>
      <c r="K48" s="63"/>
      <c r="L48" s="64"/>
      <c r="M48" s="65"/>
      <c r="N48" s="91"/>
      <c r="O48" s="65"/>
      <c r="P48" s="64"/>
      <c r="Q48" s="64"/>
      <c r="V48" t="str">
        <f t="shared" si="1"/>
        <v xml:space="preserve">, </v>
      </c>
      <c r="W48" s="70">
        <f t="shared" si="0"/>
        <v>0</v>
      </c>
    </row>
    <row r="49" spans="1:23" ht="14.5" x14ac:dyDescent="0.25">
      <c r="A49" s="2"/>
      <c r="B49" s="2"/>
      <c r="C49" s="2"/>
      <c r="D49" s="3"/>
      <c r="E49" s="2"/>
      <c r="F49" s="2"/>
      <c r="G49" s="63"/>
      <c r="H49" s="63"/>
      <c r="I49" s="63"/>
      <c r="J49" s="63"/>
      <c r="K49" s="63"/>
      <c r="L49" s="64"/>
      <c r="M49" s="65"/>
      <c r="N49" s="91"/>
      <c r="O49" s="65"/>
      <c r="P49" s="64"/>
      <c r="Q49" s="64"/>
      <c r="V49" t="str">
        <f t="shared" si="1"/>
        <v xml:space="preserve">, </v>
      </c>
      <c r="W49" s="70">
        <f t="shared" si="0"/>
        <v>0</v>
      </c>
    </row>
    <row r="50" spans="1:23" ht="14.5" x14ac:dyDescent="0.25">
      <c r="A50" s="2"/>
      <c r="B50" s="2"/>
      <c r="C50" s="2"/>
      <c r="D50" s="3"/>
      <c r="E50" s="2"/>
      <c r="F50" s="2"/>
      <c r="G50" s="63"/>
      <c r="H50" s="63"/>
      <c r="I50" s="63"/>
      <c r="J50" s="63"/>
      <c r="K50" s="63"/>
      <c r="L50" s="64"/>
      <c r="M50" s="65"/>
      <c r="N50" s="91"/>
      <c r="O50" s="65"/>
      <c r="P50" s="64"/>
      <c r="Q50" s="64"/>
      <c r="V50" t="str">
        <f t="shared" si="1"/>
        <v xml:space="preserve">, </v>
      </c>
      <c r="W50" s="70">
        <f t="shared" si="0"/>
        <v>0</v>
      </c>
    </row>
    <row r="51" spans="1:23" ht="14.5" x14ac:dyDescent="0.25">
      <c r="A51" s="2"/>
      <c r="B51" s="2"/>
      <c r="C51" s="2"/>
      <c r="D51" s="3"/>
      <c r="E51" s="2"/>
      <c r="F51" s="2"/>
      <c r="G51" s="63"/>
      <c r="H51" s="63"/>
      <c r="I51" s="63"/>
      <c r="J51" s="63"/>
      <c r="K51" s="63"/>
      <c r="L51" s="64"/>
      <c r="M51" s="65"/>
      <c r="N51" s="91"/>
      <c r="O51" s="65"/>
      <c r="P51" s="64"/>
      <c r="Q51" s="64"/>
      <c r="V51" t="str">
        <f t="shared" si="1"/>
        <v xml:space="preserve">, </v>
      </c>
      <c r="W51" s="70">
        <f t="shared" si="0"/>
        <v>0</v>
      </c>
    </row>
    <row r="52" spans="1:23" x14ac:dyDescent="0.25">
      <c r="D52" s="5"/>
      <c r="E52" s="4"/>
      <c r="W52" s="70"/>
    </row>
    <row r="53" spans="1:23" x14ac:dyDescent="0.25">
      <c r="D53" s="5"/>
      <c r="E53" s="4"/>
      <c r="W53" s="70"/>
    </row>
    <row r="54" spans="1:23" x14ac:dyDescent="0.25">
      <c r="D54" s="5"/>
      <c r="E54" s="4"/>
      <c r="W54" s="70"/>
    </row>
    <row r="55" spans="1:23" x14ac:dyDescent="0.25">
      <c r="D55" s="5"/>
      <c r="E55" s="4"/>
      <c r="W55" s="70"/>
    </row>
    <row r="56" spans="1:23" x14ac:dyDescent="0.25">
      <c r="D56" s="5"/>
      <c r="E56" s="4"/>
      <c r="W56" s="70"/>
    </row>
    <row r="57" spans="1:23" x14ac:dyDescent="0.25">
      <c r="D57" s="5"/>
      <c r="E57" s="4"/>
      <c r="W57" s="70"/>
    </row>
    <row r="58" spans="1:23" x14ac:dyDescent="0.25">
      <c r="D58" s="5"/>
      <c r="E58" s="4"/>
      <c r="W58" s="70"/>
    </row>
    <row r="59" spans="1:23" x14ac:dyDescent="0.25">
      <c r="D59" s="5"/>
      <c r="E59" s="4"/>
      <c r="W59" s="70"/>
    </row>
    <row r="60" spans="1:23" x14ac:dyDescent="0.25">
      <c r="D60" s="5"/>
      <c r="E60" s="4"/>
      <c r="W60" s="70"/>
    </row>
    <row r="61" spans="1:23" x14ac:dyDescent="0.25">
      <c r="D61" s="5"/>
      <c r="E61" s="4"/>
      <c r="W61" s="70"/>
    </row>
    <row r="62" spans="1:23" x14ac:dyDescent="0.25">
      <c r="D62" s="5"/>
      <c r="E62" s="4"/>
      <c r="W62" s="70"/>
    </row>
    <row r="63" spans="1:23" x14ac:dyDescent="0.25">
      <c r="D63" s="5"/>
      <c r="E63" s="4"/>
      <c r="W63" s="70"/>
    </row>
    <row r="64" spans="1:23" x14ac:dyDescent="0.25">
      <c r="D64" s="5"/>
      <c r="E64" s="4"/>
      <c r="W64" s="70"/>
    </row>
    <row r="65" spans="3:23" x14ac:dyDescent="0.25">
      <c r="D65" s="5"/>
      <c r="E65" s="4"/>
      <c r="W65" s="70"/>
    </row>
    <row r="66" spans="3:23" x14ac:dyDescent="0.25">
      <c r="C66"/>
      <c r="D66" s="5"/>
      <c r="E66" s="4"/>
      <c r="W66" s="70"/>
    </row>
    <row r="67" spans="3:23" x14ac:dyDescent="0.25">
      <c r="C67"/>
      <c r="D67" s="5"/>
      <c r="E67" s="4"/>
      <c r="W67" s="70"/>
    </row>
    <row r="68" spans="3:23" x14ac:dyDescent="0.25">
      <c r="C68"/>
      <c r="D68" s="5"/>
      <c r="E68" s="4"/>
      <c r="W68" s="70"/>
    </row>
    <row r="69" spans="3:23" x14ac:dyDescent="0.25">
      <c r="C69"/>
      <c r="D69" s="5"/>
      <c r="E69" s="4"/>
      <c r="W69" s="70"/>
    </row>
    <row r="70" spans="3:23" x14ac:dyDescent="0.25">
      <c r="C70"/>
      <c r="D70" s="5"/>
      <c r="E70" s="4"/>
      <c r="W70" s="70"/>
    </row>
    <row r="71" spans="3:23" x14ac:dyDescent="0.25">
      <c r="C71"/>
      <c r="D71" s="5"/>
      <c r="E71" s="4"/>
      <c r="W71" s="70"/>
    </row>
    <row r="72" spans="3:23" x14ac:dyDescent="0.25">
      <c r="C72"/>
      <c r="D72" s="5"/>
      <c r="E72" s="4"/>
      <c r="W72" s="70"/>
    </row>
    <row r="73" spans="3:23" x14ac:dyDescent="0.25">
      <c r="C73"/>
      <c r="D73" s="5"/>
      <c r="E73" s="4"/>
      <c r="W73" s="70"/>
    </row>
    <row r="74" spans="3:23" x14ac:dyDescent="0.25">
      <c r="C74"/>
      <c r="D74" s="5"/>
      <c r="E74" s="4"/>
      <c r="W74" s="70"/>
    </row>
    <row r="75" spans="3:23" x14ac:dyDescent="0.25">
      <c r="C75"/>
      <c r="D75" s="5"/>
      <c r="E75" s="4"/>
    </row>
    <row r="76" spans="3:23" x14ac:dyDescent="0.25">
      <c r="C76"/>
      <c r="D76" s="5"/>
      <c r="E76" s="4"/>
    </row>
    <row r="77" spans="3:23" x14ac:dyDescent="0.25">
      <c r="C77"/>
      <c r="D77" s="5"/>
      <c r="E77" s="4"/>
    </row>
    <row r="78" spans="3:23" x14ac:dyDescent="0.25">
      <c r="C78"/>
      <c r="D78" s="5"/>
      <c r="E78" s="4"/>
    </row>
    <row r="79" spans="3:23" x14ac:dyDescent="0.25">
      <c r="C79"/>
      <c r="D79" s="5"/>
      <c r="E79" s="4"/>
    </row>
    <row r="80" spans="3:23" x14ac:dyDescent="0.25">
      <c r="C80"/>
      <c r="D80" s="5"/>
      <c r="E80" s="4"/>
    </row>
    <row r="81" spans="3:6" x14ac:dyDescent="0.25">
      <c r="C81"/>
      <c r="D81" s="5"/>
      <c r="E81" s="4"/>
    </row>
    <row r="82" spans="3:6" x14ac:dyDescent="0.25">
      <c r="C82"/>
      <c r="D82" s="5"/>
      <c r="E82" s="4"/>
      <c r="F82"/>
    </row>
    <row r="83" spans="3:6" x14ac:dyDescent="0.25">
      <c r="C83"/>
      <c r="D83" s="5"/>
      <c r="E83" s="4"/>
      <c r="F83"/>
    </row>
    <row r="84" spans="3:6" x14ac:dyDescent="0.25">
      <c r="C84"/>
      <c r="D84" s="5"/>
      <c r="E84" s="4"/>
      <c r="F84"/>
    </row>
    <row r="85" spans="3:6" x14ac:dyDescent="0.25">
      <c r="C85"/>
      <c r="D85" s="5"/>
      <c r="E85" s="4"/>
      <c r="F85"/>
    </row>
    <row r="86" spans="3:6" x14ac:dyDescent="0.25">
      <c r="C86"/>
      <c r="D86" s="5"/>
      <c r="E86" s="4"/>
      <c r="F86"/>
    </row>
    <row r="87" spans="3:6" x14ac:dyDescent="0.25">
      <c r="C87"/>
      <c r="D87" s="5"/>
      <c r="E87" s="4"/>
      <c r="F87"/>
    </row>
    <row r="88" spans="3:6" x14ac:dyDescent="0.25">
      <c r="C88"/>
      <c r="D88" s="5"/>
      <c r="E88" s="4"/>
      <c r="F88"/>
    </row>
    <row r="89" spans="3:6" x14ac:dyDescent="0.25">
      <c r="C89"/>
      <c r="D89" s="5"/>
      <c r="E89" s="4"/>
      <c r="F89"/>
    </row>
    <row r="90" spans="3:6" x14ac:dyDescent="0.25">
      <c r="C90"/>
      <c r="D90" s="5"/>
      <c r="E90" s="4"/>
      <c r="F90"/>
    </row>
    <row r="91" spans="3:6" x14ac:dyDescent="0.25">
      <c r="C91"/>
      <c r="D91" s="5"/>
      <c r="E91" s="4"/>
      <c r="F91"/>
    </row>
    <row r="92" spans="3:6" x14ac:dyDescent="0.25">
      <c r="C92"/>
      <c r="D92" s="5"/>
      <c r="E92" s="4"/>
      <c r="F92"/>
    </row>
    <row r="93" spans="3:6" x14ac:dyDescent="0.25">
      <c r="C93"/>
      <c r="D93" s="5"/>
      <c r="E93" s="4"/>
      <c r="F93"/>
    </row>
    <row r="94" spans="3:6" x14ac:dyDescent="0.25">
      <c r="C94"/>
      <c r="F94"/>
    </row>
    <row r="95" spans="3:6" x14ac:dyDescent="0.25">
      <c r="C95"/>
      <c r="F95"/>
    </row>
    <row r="96" spans="3:6" x14ac:dyDescent="0.25">
      <c r="C96"/>
      <c r="F96"/>
    </row>
    <row r="97" spans="3:6" x14ac:dyDescent="0.25">
      <c r="C97"/>
      <c r="F97"/>
    </row>
    <row r="98" spans="3:6" x14ac:dyDescent="0.25">
      <c r="C98"/>
      <c r="D98"/>
      <c r="E98"/>
      <c r="F98"/>
    </row>
    <row r="99" spans="3:6" x14ac:dyDescent="0.25">
      <c r="C99"/>
      <c r="D99"/>
      <c r="E99"/>
      <c r="F99"/>
    </row>
    <row r="100" spans="3:6" x14ac:dyDescent="0.25">
      <c r="C100"/>
      <c r="D100"/>
      <c r="E100"/>
      <c r="F100"/>
    </row>
    <row r="101" spans="3:6" x14ac:dyDescent="0.25">
      <c r="C101"/>
      <c r="D101"/>
      <c r="E101"/>
      <c r="F101"/>
    </row>
    <row r="102" spans="3:6" x14ac:dyDescent="0.25">
      <c r="C102"/>
      <c r="D102"/>
      <c r="E102"/>
      <c r="F102"/>
    </row>
    <row r="103" spans="3:6" x14ac:dyDescent="0.25">
      <c r="C103"/>
      <c r="D103"/>
      <c r="E103"/>
      <c r="F103"/>
    </row>
    <row r="104" spans="3:6" x14ac:dyDescent="0.25">
      <c r="C104"/>
      <c r="D104"/>
      <c r="E104"/>
      <c r="F104"/>
    </row>
    <row r="105" spans="3:6" x14ac:dyDescent="0.25">
      <c r="C105"/>
      <c r="D105"/>
      <c r="E105"/>
      <c r="F105"/>
    </row>
    <row r="106" spans="3:6" x14ac:dyDescent="0.25">
      <c r="C106"/>
      <c r="D106"/>
      <c r="E106"/>
      <c r="F106"/>
    </row>
    <row r="107" spans="3:6" x14ac:dyDescent="0.25">
      <c r="C107"/>
      <c r="D107"/>
      <c r="E107"/>
      <c r="F107"/>
    </row>
    <row r="108" spans="3:6" x14ac:dyDescent="0.25">
      <c r="C108"/>
      <c r="D108"/>
      <c r="E108"/>
      <c r="F108"/>
    </row>
    <row r="109" spans="3:6" x14ac:dyDescent="0.25">
      <c r="C109"/>
      <c r="D109"/>
      <c r="E109"/>
      <c r="F109"/>
    </row>
    <row r="113" spans="14:14" customFormat="1" x14ac:dyDescent="0.25">
      <c r="N113" s="97"/>
    </row>
    <row r="114" spans="14:14" customFormat="1" x14ac:dyDescent="0.25">
      <c r="N114" s="97"/>
    </row>
    <row r="115" spans="14:14" customFormat="1" x14ac:dyDescent="0.25">
      <c r="N115" s="97"/>
    </row>
    <row r="116" spans="14:14" customFormat="1" x14ac:dyDescent="0.25">
      <c r="N116" s="97"/>
    </row>
    <row r="117" spans="14:14" customFormat="1" x14ac:dyDescent="0.25">
      <c r="N117" s="97"/>
    </row>
    <row r="118" spans="14:14" customFormat="1" x14ac:dyDescent="0.25">
      <c r="N118" s="97"/>
    </row>
    <row r="119" spans="14:14" customFormat="1" x14ac:dyDescent="0.25">
      <c r="N119" s="97"/>
    </row>
    <row r="120" spans="14:14" customFormat="1" x14ac:dyDescent="0.25">
      <c r="N120" s="97"/>
    </row>
    <row r="121" spans="14:14" customFormat="1" x14ac:dyDescent="0.25">
      <c r="N121" s="97"/>
    </row>
    <row r="122" spans="14:14" customFormat="1" x14ac:dyDescent="0.25">
      <c r="N122" s="97"/>
    </row>
    <row r="123" spans="14:14" customFormat="1" x14ac:dyDescent="0.25">
      <c r="N123" s="97"/>
    </row>
    <row r="124" spans="14:14" customFormat="1" x14ac:dyDescent="0.25">
      <c r="N124" s="97"/>
    </row>
  </sheetData>
  <sortState ref="C2:F396">
    <sortCondition ref="F2:F396"/>
    <sortCondition ref="C2:C396"/>
  </sortState>
  <dataValidations count="2">
    <dataValidation type="list" allowBlank="1" showInputMessage="1" showErrorMessage="1" sqref="M2:N51">
      <formula1>Race</formula1>
    </dataValidation>
    <dataValidation type="list" allowBlank="1" showInputMessage="1" showErrorMessage="1" sqref="O2:O51">
      <formula1>isHispanic</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L58"/>
  <sheetViews>
    <sheetView zoomScaleNormal="100" workbookViewId="0">
      <selection activeCell="V5" sqref="V5"/>
    </sheetView>
  </sheetViews>
  <sheetFormatPr defaultRowHeight="12.5" x14ac:dyDescent="0.25"/>
  <cols>
    <col min="1" max="1" width="25.1796875" customWidth="1"/>
    <col min="2" max="2" width="11.1796875" bestFit="1" customWidth="1"/>
    <col min="3" max="3" width="14.81640625" bestFit="1" customWidth="1"/>
    <col min="4" max="4" width="11.453125" bestFit="1" customWidth="1"/>
    <col min="5" max="5" width="15.26953125" bestFit="1" customWidth="1"/>
    <col min="6" max="6" width="10.7265625" bestFit="1" customWidth="1"/>
    <col min="7" max="7" width="14" bestFit="1" customWidth="1"/>
    <col min="8" max="8" width="11.81640625" bestFit="1" customWidth="1"/>
    <col min="9" max="9" width="13" customWidth="1"/>
    <col min="10" max="10" width="14.453125" bestFit="1" customWidth="1"/>
    <col min="11" max="11" width="15.453125" bestFit="1" customWidth="1"/>
    <col min="12" max="13" width="14.81640625" bestFit="1" customWidth="1"/>
    <col min="14" max="14" width="16.81640625" bestFit="1" customWidth="1"/>
    <col min="15" max="15" width="13" customWidth="1"/>
    <col min="16" max="17" width="9.7265625" hidden="1" customWidth="1"/>
    <col min="18" max="18" width="11" hidden="1" customWidth="1"/>
    <col min="19" max="20" width="9.7265625" hidden="1" customWidth="1"/>
    <col min="21" max="21" width="15.7265625" customWidth="1"/>
    <col min="22" max="22" width="46" bestFit="1" customWidth="1"/>
    <col min="38" max="38" width="10.26953125" bestFit="1" customWidth="1"/>
  </cols>
  <sheetData>
    <row r="1" spans="1:22" ht="30" x14ac:dyDescent="0.25">
      <c r="A1" s="105" t="s">
        <v>151</v>
      </c>
      <c r="B1" s="106"/>
      <c r="C1" s="106"/>
      <c r="D1" s="106"/>
      <c r="E1" s="106"/>
      <c r="F1" s="106"/>
      <c r="G1" s="106"/>
      <c r="H1" s="106"/>
      <c r="I1" s="106"/>
      <c r="J1" s="106"/>
      <c r="K1" s="106"/>
      <c r="L1" s="106"/>
      <c r="M1" s="106"/>
      <c r="N1" s="106"/>
      <c r="O1" s="106"/>
      <c r="P1" s="106"/>
      <c r="Q1" s="106"/>
      <c r="R1" s="106"/>
      <c r="S1" s="106"/>
      <c r="T1" s="106"/>
      <c r="U1" s="106"/>
      <c r="V1" s="106"/>
    </row>
    <row r="2" spans="1:22" ht="25" customHeight="1" x14ac:dyDescent="0.25">
      <c r="A2" s="114" t="s">
        <v>117</v>
      </c>
      <c r="B2" s="114" t="s">
        <v>0</v>
      </c>
      <c r="C2" s="114" t="s">
        <v>2</v>
      </c>
      <c r="D2" s="112" t="s">
        <v>8</v>
      </c>
      <c r="E2" s="113"/>
      <c r="F2" s="113"/>
      <c r="G2" s="113"/>
      <c r="H2" s="113"/>
      <c r="I2" s="117"/>
      <c r="J2" s="112" t="s">
        <v>9</v>
      </c>
      <c r="K2" s="113"/>
      <c r="L2" s="113"/>
      <c r="M2" s="113"/>
      <c r="N2" s="113"/>
      <c r="O2" s="117"/>
      <c r="P2" s="112" t="s">
        <v>13</v>
      </c>
      <c r="Q2" s="113"/>
      <c r="R2" s="113"/>
      <c r="S2" s="113"/>
      <c r="T2" s="113"/>
      <c r="U2" s="71" t="s">
        <v>13</v>
      </c>
      <c r="V2" s="114" t="s">
        <v>1</v>
      </c>
    </row>
    <row r="3" spans="1:22" ht="76.5" x14ac:dyDescent="0.25">
      <c r="A3" s="115"/>
      <c r="B3" s="115"/>
      <c r="C3" s="115"/>
      <c r="D3" s="18" t="s">
        <v>7</v>
      </c>
      <c r="E3" s="18" t="s">
        <v>3</v>
      </c>
      <c r="F3" s="18" t="s">
        <v>4</v>
      </c>
      <c r="G3" s="18" t="s">
        <v>5</v>
      </c>
      <c r="H3" s="18" t="s">
        <v>6</v>
      </c>
      <c r="I3" s="18" t="s">
        <v>15</v>
      </c>
      <c r="J3" s="18" t="s">
        <v>96</v>
      </c>
      <c r="K3" s="18" t="s">
        <v>97</v>
      </c>
      <c r="L3" s="18" t="s">
        <v>98</v>
      </c>
      <c r="M3" s="18" t="s">
        <v>99</v>
      </c>
      <c r="N3" s="18" t="s">
        <v>100</v>
      </c>
      <c r="O3" s="18" t="s">
        <v>118</v>
      </c>
      <c r="P3" s="18" t="s">
        <v>7</v>
      </c>
      <c r="Q3" s="18" t="s">
        <v>3</v>
      </c>
      <c r="R3" s="18" t="s">
        <v>4</v>
      </c>
      <c r="S3" s="18" t="s">
        <v>5</v>
      </c>
      <c r="T3" s="18" t="s">
        <v>6</v>
      </c>
      <c r="U3" s="19" t="s">
        <v>14</v>
      </c>
      <c r="V3" s="115"/>
    </row>
    <row r="4" spans="1:22" s="97" customFormat="1" ht="13" x14ac:dyDescent="0.25">
      <c r="A4" s="104"/>
      <c r="B4" s="104"/>
      <c r="C4" s="104"/>
      <c r="D4" s="108"/>
      <c r="E4" s="108"/>
      <c r="F4" s="108"/>
      <c r="G4" s="108"/>
      <c r="H4" s="108"/>
      <c r="I4" s="108"/>
      <c r="J4" s="109">
        <v>43.33</v>
      </c>
      <c r="K4" s="109">
        <v>43.33</v>
      </c>
      <c r="L4" s="109">
        <v>43.33</v>
      </c>
      <c r="M4" s="109">
        <v>43.33</v>
      </c>
      <c r="N4" s="109">
        <v>43.33</v>
      </c>
      <c r="O4" s="109">
        <v>0</v>
      </c>
      <c r="P4" s="100"/>
      <c r="Q4" s="100"/>
      <c r="R4" s="100"/>
      <c r="S4" s="100"/>
      <c r="T4" s="100"/>
      <c r="U4" s="101"/>
      <c r="V4" s="104"/>
    </row>
    <row r="5" spans="1:22" x14ac:dyDescent="0.25">
      <c r="A5" s="8"/>
      <c r="B5" s="9" t="e">
        <f>VLOOKUP(A5,'Data - (WRC)'!$U$2:$V$100,2,FALSE)</f>
        <v>#N/A</v>
      </c>
      <c r="C5" s="10"/>
      <c r="D5" s="11"/>
      <c r="E5" s="11"/>
      <c r="F5" s="11"/>
      <c r="G5" s="11"/>
      <c r="H5" s="11"/>
      <c r="I5" s="11"/>
      <c r="J5" s="12">
        <f>J$4*D5</f>
        <v>0</v>
      </c>
      <c r="K5" s="12">
        <f t="shared" ref="K5:N5" si="0">K$4*E5</f>
        <v>0</v>
      </c>
      <c r="L5" s="12">
        <f t="shared" si="0"/>
        <v>0</v>
      </c>
      <c r="M5" s="12">
        <f t="shared" si="0"/>
        <v>0</v>
      </c>
      <c r="N5" s="12">
        <f t="shared" si="0"/>
        <v>0</v>
      </c>
      <c r="O5" s="12">
        <f>O$4*I5</f>
        <v>0</v>
      </c>
      <c r="P5" s="12">
        <f>IFERROR((J5/SUM($J5:$N5)*$U5),0)</f>
        <v>0</v>
      </c>
      <c r="Q5" s="12">
        <f t="shared" ref="Q5:T5" si="1">IFERROR((K5/SUM($J5:$N5)*$U5),0)</f>
        <v>0</v>
      </c>
      <c r="R5" s="12">
        <f t="shared" si="1"/>
        <v>0</v>
      </c>
      <c r="S5" s="12">
        <f t="shared" si="1"/>
        <v>0</v>
      </c>
      <c r="T5" s="12">
        <f t="shared" si="1"/>
        <v>0</v>
      </c>
      <c r="U5" s="12"/>
      <c r="V5" s="8" t="s">
        <v>152</v>
      </c>
    </row>
    <row r="6" spans="1:22" x14ac:dyDescent="0.25">
      <c r="A6" s="8"/>
      <c r="B6" s="9" t="e">
        <f>VLOOKUP(A6,'Data - (WRC)'!$U$2:$V$100,2,FALSE)</f>
        <v>#N/A</v>
      </c>
      <c r="C6" s="10"/>
      <c r="D6" s="11"/>
      <c r="E6" s="11"/>
      <c r="F6" s="11"/>
      <c r="G6" s="11"/>
      <c r="H6" s="11"/>
      <c r="I6" s="11"/>
      <c r="J6" s="12">
        <f t="shared" ref="J6:J54" si="2">J$4*D6</f>
        <v>0</v>
      </c>
      <c r="K6" s="12">
        <f t="shared" ref="K6:K54" si="3">K$4*E6</f>
        <v>0</v>
      </c>
      <c r="L6" s="12">
        <f t="shared" ref="L6:L54" si="4">L$4*F6</f>
        <v>0</v>
      </c>
      <c r="M6" s="12">
        <f t="shared" ref="M6:M54" si="5">M$4*G6</f>
        <v>0</v>
      </c>
      <c r="N6" s="12">
        <f t="shared" ref="N6:N54" si="6">N$4*H6</f>
        <v>0</v>
      </c>
      <c r="O6" s="12">
        <f>O$4*I6</f>
        <v>0</v>
      </c>
      <c r="P6" s="12">
        <f t="shared" ref="P6:P54" si="7">IFERROR((J6/SUM($J6:$N6)*$U6),0)</f>
        <v>0</v>
      </c>
      <c r="Q6" s="12">
        <f t="shared" ref="Q6:Q54" si="8">IFERROR((K6/SUM($J6:$N6)*$U6),0)</f>
        <v>0</v>
      </c>
      <c r="R6" s="12">
        <f t="shared" ref="R6:R54" si="9">IFERROR((L6/SUM($J6:$N6)*$U6),0)</f>
        <v>0</v>
      </c>
      <c r="S6" s="12">
        <f t="shared" ref="S6:S54" si="10">IFERROR((M6/SUM($J6:$N6)*$U6),0)</f>
        <v>0</v>
      </c>
      <c r="T6" s="12">
        <f t="shared" ref="T6:T54" si="11">IFERROR((N6/SUM($J6:$N6)*$U6),0)</f>
        <v>0</v>
      </c>
      <c r="U6" s="12"/>
      <c r="V6" s="8"/>
    </row>
    <row r="7" spans="1:22" x14ac:dyDescent="0.25">
      <c r="A7" s="8"/>
      <c r="B7" s="9" t="e">
        <f>VLOOKUP(A7,'Data - (WRC)'!$U$2:$V$100,2,FALSE)</f>
        <v>#N/A</v>
      </c>
      <c r="C7" s="10"/>
      <c r="D7" s="11"/>
      <c r="E7" s="11"/>
      <c r="F7" s="11"/>
      <c r="G7" s="11"/>
      <c r="H7" s="11"/>
      <c r="I7" s="11"/>
      <c r="J7" s="12">
        <f t="shared" si="2"/>
        <v>0</v>
      </c>
      <c r="K7" s="12">
        <f t="shared" si="3"/>
        <v>0</v>
      </c>
      <c r="L7" s="12">
        <f t="shared" si="4"/>
        <v>0</v>
      </c>
      <c r="M7" s="12">
        <f t="shared" si="5"/>
        <v>0</v>
      </c>
      <c r="N7" s="12">
        <f t="shared" si="6"/>
        <v>0</v>
      </c>
      <c r="O7" s="12">
        <f t="shared" ref="O7:O54" si="12">O$4*I7</f>
        <v>0</v>
      </c>
      <c r="P7" s="12">
        <f t="shared" si="7"/>
        <v>0</v>
      </c>
      <c r="Q7" s="12">
        <f t="shared" si="8"/>
        <v>0</v>
      </c>
      <c r="R7" s="12">
        <f t="shared" si="9"/>
        <v>0</v>
      </c>
      <c r="S7" s="12">
        <f t="shared" si="10"/>
        <v>0</v>
      </c>
      <c r="T7" s="12">
        <f t="shared" si="11"/>
        <v>0</v>
      </c>
      <c r="U7" s="12"/>
      <c r="V7" s="8"/>
    </row>
    <row r="8" spans="1:22" x14ac:dyDescent="0.25">
      <c r="A8" s="8"/>
      <c r="B8" s="9" t="e">
        <f>VLOOKUP(A8,'Data - (WRC)'!$U$2:$V$100,2,FALSE)</f>
        <v>#N/A</v>
      </c>
      <c r="C8" s="10"/>
      <c r="D8" s="11"/>
      <c r="E8" s="11"/>
      <c r="F8" s="11"/>
      <c r="G8" s="11"/>
      <c r="H8" s="11"/>
      <c r="I8" s="11"/>
      <c r="J8" s="12">
        <f t="shared" si="2"/>
        <v>0</v>
      </c>
      <c r="K8" s="12">
        <f t="shared" si="3"/>
        <v>0</v>
      </c>
      <c r="L8" s="12">
        <f t="shared" si="4"/>
        <v>0</v>
      </c>
      <c r="M8" s="12">
        <f t="shared" si="5"/>
        <v>0</v>
      </c>
      <c r="N8" s="12">
        <f t="shared" si="6"/>
        <v>0</v>
      </c>
      <c r="O8" s="12">
        <f t="shared" si="12"/>
        <v>0</v>
      </c>
      <c r="P8" s="12">
        <f t="shared" si="7"/>
        <v>0</v>
      </c>
      <c r="Q8" s="12">
        <f t="shared" si="8"/>
        <v>0</v>
      </c>
      <c r="R8" s="12">
        <f t="shared" si="9"/>
        <v>0</v>
      </c>
      <c r="S8" s="12">
        <f t="shared" si="10"/>
        <v>0</v>
      </c>
      <c r="T8" s="12">
        <f t="shared" si="11"/>
        <v>0</v>
      </c>
      <c r="U8" s="12"/>
      <c r="V8" s="8"/>
    </row>
    <row r="9" spans="1:22" x14ac:dyDescent="0.25">
      <c r="A9" s="8"/>
      <c r="B9" s="9" t="e">
        <f>VLOOKUP(A9,'Data - (WRC)'!$U$2:$V$100,2,FALSE)</f>
        <v>#N/A</v>
      </c>
      <c r="C9" s="10"/>
      <c r="D9" s="11"/>
      <c r="E9" s="11"/>
      <c r="F9" s="11"/>
      <c r="G9" s="11"/>
      <c r="H9" s="11"/>
      <c r="I9" s="11"/>
      <c r="J9" s="12">
        <f t="shared" si="2"/>
        <v>0</v>
      </c>
      <c r="K9" s="12">
        <f t="shared" si="3"/>
        <v>0</v>
      </c>
      <c r="L9" s="12">
        <f t="shared" si="4"/>
        <v>0</v>
      </c>
      <c r="M9" s="12">
        <f t="shared" si="5"/>
        <v>0</v>
      </c>
      <c r="N9" s="12">
        <f t="shared" si="6"/>
        <v>0</v>
      </c>
      <c r="O9" s="12">
        <f t="shared" si="12"/>
        <v>0</v>
      </c>
      <c r="P9" s="12">
        <f t="shared" si="7"/>
        <v>0</v>
      </c>
      <c r="Q9" s="12">
        <f t="shared" si="8"/>
        <v>0</v>
      </c>
      <c r="R9" s="12">
        <f t="shared" si="9"/>
        <v>0</v>
      </c>
      <c r="S9" s="12">
        <f t="shared" si="10"/>
        <v>0</v>
      </c>
      <c r="T9" s="12">
        <f t="shared" si="11"/>
        <v>0</v>
      </c>
      <c r="U9" s="12"/>
      <c r="V9" s="8"/>
    </row>
    <row r="10" spans="1:22" x14ac:dyDescent="0.25">
      <c r="A10" s="8"/>
      <c r="B10" s="9" t="e">
        <f>VLOOKUP(A10,'Data - (WRC)'!$U$2:$V$100,2,FALSE)</f>
        <v>#N/A</v>
      </c>
      <c r="C10" s="10"/>
      <c r="D10" s="11"/>
      <c r="E10" s="11"/>
      <c r="F10" s="11"/>
      <c r="G10" s="11"/>
      <c r="H10" s="11"/>
      <c r="I10" s="11"/>
      <c r="J10" s="12">
        <f t="shared" si="2"/>
        <v>0</v>
      </c>
      <c r="K10" s="12">
        <f t="shared" si="3"/>
        <v>0</v>
      </c>
      <c r="L10" s="12">
        <f t="shared" si="4"/>
        <v>0</v>
      </c>
      <c r="M10" s="12">
        <f t="shared" si="5"/>
        <v>0</v>
      </c>
      <c r="N10" s="12">
        <f t="shared" si="6"/>
        <v>0</v>
      </c>
      <c r="O10" s="12">
        <f t="shared" si="12"/>
        <v>0</v>
      </c>
      <c r="P10" s="12">
        <f t="shared" si="7"/>
        <v>0</v>
      </c>
      <c r="Q10" s="12">
        <f t="shared" si="8"/>
        <v>0</v>
      </c>
      <c r="R10" s="12">
        <f t="shared" si="9"/>
        <v>0</v>
      </c>
      <c r="S10" s="12">
        <f t="shared" si="10"/>
        <v>0</v>
      </c>
      <c r="T10" s="12">
        <f t="shared" si="11"/>
        <v>0</v>
      </c>
      <c r="U10" s="12"/>
      <c r="V10" s="8"/>
    </row>
    <row r="11" spans="1:22" x14ac:dyDescent="0.25">
      <c r="A11" s="8"/>
      <c r="B11" s="9" t="e">
        <f>VLOOKUP(A11,'Data - (WRC)'!$U$2:$V$100,2,FALSE)</f>
        <v>#N/A</v>
      </c>
      <c r="C11" s="10"/>
      <c r="D11" s="11"/>
      <c r="E11" s="11"/>
      <c r="F11" s="11"/>
      <c r="G11" s="11"/>
      <c r="H11" s="11"/>
      <c r="I11" s="11"/>
      <c r="J11" s="12">
        <f t="shared" si="2"/>
        <v>0</v>
      </c>
      <c r="K11" s="12">
        <f t="shared" si="3"/>
        <v>0</v>
      </c>
      <c r="L11" s="12">
        <f t="shared" si="4"/>
        <v>0</v>
      </c>
      <c r="M11" s="12">
        <f t="shared" si="5"/>
        <v>0</v>
      </c>
      <c r="N11" s="12">
        <f t="shared" si="6"/>
        <v>0</v>
      </c>
      <c r="O11" s="12">
        <f t="shared" si="12"/>
        <v>0</v>
      </c>
      <c r="P11" s="12">
        <f t="shared" si="7"/>
        <v>0</v>
      </c>
      <c r="Q11" s="12">
        <f t="shared" si="8"/>
        <v>0</v>
      </c>
      <c r="R11" s="12">
        <f t="shared" si="9"/>
        <v>0</v>
      </c>
      <c r="S11" s="12">
        <f t="shared" si="10"/>
        <v>0</v>
      </c>
      <c r="T11" s="12">
        <f t="shared" si="11"/>
        <v>0</v>
      </c>
      <c r="U11" s="12"/>
      <c r="V11" s="8"/>
    </row>
    <row r="12" spans="1:22" x14ac:dyDescent="0.25">
      <c r="A12" s="8"/>
      <c r="B12" s="9" t="e">
        <f>VLOOKUP(A12,'Data - (WRC)'!$U$2:$V$100,2,FALSE)</f>
        <v>#N/A</v>
      </c>
      <c r="C12" s="10"/>
      <c r="D12" s="11"/>
      <c r="E12" s="11"/>
      <c r="F12" s="11"/>
      <c r="G12" s="11"/>
      <c r="H12" s="11"/>
      <c r="I12" s="11"/>
      <c r="J12" s="12">
        <f t="shared" si="2"/>
        <v>0</v>
      </c>
      <c r="K12" s="12">
        <f t="shared" si="3"/>
        <v>0</v>
      </c>
      <c r="L12" s="12">
        <f t="shared" si="4"/>
        <v>0</v>
      </c>
      <c r="M12" s="12">
        <f t="shared" si="5"/>
        <v>0</v>
      </c>
      <c r="N12" s="12">
        <f t="shared" si="6"/>
        <v>0</v>
      </c>
      <c r="O12" s="12">
        <f t="shared" si="12"/>
        <v>0</v>
      </c>
      <c r="P12" s="12">
        <f t="shared" si="7"/>
        <v>0</v>
      </c>
      <c r="Q12" s="12">
        <f t="shared" si="8"/>
        <v>0</v>
      </c>
      <c r="R12" s="12">
        <f t="shared" si="9"/>
        <v>0</v>
      </c>
      <c r="S12" s="12">
        <f t="shared" si="10"/>
        <v>0</v>
      </c>
      <c r="T12" s="12">
        <f t="shared" si="11"/>
        <v>0</v>
      </c>
      <c r="U12" s="12"/>
      <c r="V12" s="8"/>
    </row>
    <row r="13" spans="1:22" x14ac:dyDescent="0.25">
      <c r="A13" s="8"/>
      <c r="B13" s="9" t="e">
        <f>VLOOKUP(A13,'Data - (WRC)'!$U$2:$V$100,2,FALSE)</f>
        <v>#N/A</v>
      </c>
      <c r="C13" s="10"/>
      <c r="D13" s="11"/>
      <c r="E13" s="11"/>
      <c r="F13" s="11"/>
      <c r="G13" s="11"/>
      <c r="H13" s="11"/>
      <c r="I13" s="11"/>
      <c r="J13" s="12">
        <f t="shared" si="2"/>
        <v>0</v>
      </c>
      <c r="K13" s="12">
        <f t="shared" si="3"/>
        <v>0</v>
      </c>
      <c r="L13" s="12">
        <f t="shared" si="4"/>
        <v>0</v>
      </c>
      <c r="M13" s="12">
        <f t="shared" si="5"/>
        <v>0</v>
      </c>
      <c r="N13" s="12">
        <f t="shared" si="6"/>
        <v>0</v>
      </c>
      <c r="O13" s="12">
        <f t="shared" si="12"/>
        <v>0</v>
      </c>
      <c r="P13" s="12">
        <f t="shared" si="7"/>
        <v>0</v>
      </c>
      <c r="Q13" s="12">
        <f t="shared" si="8"/>
        <v>0</v>
      </c>
      <c r="R13" s="12">
        <f t="shared" si="9"/>
        <v>0</v>
      </c>
      <c r="S13" s="12">
        <f t="shared" si="10"/>
        <v>0</v>
      </c>
      <c r="T13" s="12">
        <f t="shared" si="11"/>
        <v>0</v>
      </c>
      <c r="U13" s="12"/>
      <c r="V13" s="8"/>
    </row>
    <row r="14" spans="1:22" x14ac:dyDescent="0.25">
      <c r="A14" s="8"/>
      <c r="B14" s="9" t="e">
        <f>VLOOKUP(A14,'Data - (WRC)'!$U$2:$V$100,2,FALSE)</f>
        <v>#N/A</v>
      </c>
      <c r="C14" s="10"/>
      <c r="D14" s="11"/>
      <c r="E14" s="11"/>
      <c r="F14" s="11"/>
      <c r="G14" s="11"/>
      <c r="H14" s="11"/>
      <c r="I14" s="11"/>
      <c r="J14" s="12">
        <f t="shared" si="2"/>
        <v>0</v>
      </c>
      <c r="K14" s="12">
        <f t="shared" si="3"/>
        <v>0</v>
      </c>
      <c r="L14" s="12">
        <f t="shared" si="4"/>
        <v>0</v>
      </c>
      <c r="M14" s="12">
        <f t="shared" si="5"/>
        <v>0</v>
      </c>
      <c r="N14" s="12">
        <f t="shared" si="6"/>
        <v>0</v>
      </c>
      <c r="O14" s="12">
        <f t="shared" si="12"/>
        <v>0</v>
      </c>
      <c r="P14" s="12">
        <f t="shared" si="7"/>
        <v>0</v>
      </c>
      <c r="Q14" s="12">
        <f t="shared" si="8"/>
        <v>0</v>
      </c>
      <c r="R14" s="12">
        <f t="shared" si="9"/>
        <v>0</v>
      </c>
      <c r="S14" s="12">
        <f t="shared" si="10"/>
        <v>0</v>
      </c>
      <c r="T14" s="12">
        <f t="shared" si="11"/>
        <v>0</v>
      </c>
      <c r="U14" s="12"/>
      <c r="V14" s="8"/>
    </row>
    <row r="15" spans="1:22" x14ac:dyDescent="0.25">
      <c r="A15" s="8"/>
      <c r="B15" s="9" t="e">
        <f>VLOOKUP(A15,'Data - (WRC)'!$U$2:$V$100,2,FALSE)</f>
        <v>#N/A</v>
      </c>
      <c r="C15" s="10"/>
      <c r="D15" s="11"/>
      <c r="E15" s="11"/>
      <c r="F15" s="11"/>
      <c r="G15" s="11"/>
      <c r="H15" s="11"/>
      <c r="I15" s="11"/>
      <c r="J15" s="12">
        <f t="shared" si="2"/>
        <v>0</v>
      </c>
      <c r="K15" s="12">
        <f t="shared" si="3"/>
        <v>0</v>
      </c>
      <c r="L15" s="12">
        <f t="shared" si="4"/>
        <v>0</v>
      </c>
      <c r="M15" s="12">
        <f t="shared" si="5"/>
        <v>0</v>
      </c>
      <c r="N15" s="12">
        <f t="shared" si="6"/>
        <v>0</v>
      </c>
      <c r="O15" s="12">
        <f t="shared" si="12"/>
        <v>0</v>
      </c>
      <c r="P15" s="12">
        <f t="shared" si="7"/>
        <v>0</v>
      </c>
      <c r="Q15" s="12">
        <f t="shared" si="8"/>
        <v>0</v>
      </c>
      <c r="R15" s="12">
        <f t="shared" si="9"/>
        <v>0</v>
      </c>
      <c r="S15" s="12">
        <f t="shared" si="10"/>
        <v>0</v>
      </c>
      <c r="T15" s="12">
        <f t="shared" si="11"/>
        <v>0</v>
      </c>
      <c r="U15" s="12"/>
      <c r="V15" s="8"/>
    </row>
    <row r="16" spans="1:22" x14ac:dyDescent="0.25">
      <c r="A16" s="8"/>
      <c r="B16" s="9" t="e">
        <f>VLOOKUP(A16,'Data - (WRC)'!$U$2:$V$100,2,FALSE)</f>
        <v>#N/A</v>
      </c>
      <c r="C16" s="10"/>
      <c r="D16" s="11"/>
      <c r="E16" s="11"/>
      <c r="F16" s="11"/>
      <c r="G16" s="11"/>
      <c r="H16" s="11"/>
      <c r="I16" s="11"/>
      <c r="J16" s="12">
        <f t="shared" si="2"/>
        <v>0</v>
      </c>
      <c r="K16" s="12">
        <f t="shared" si="3"/>
        <v>0</v>
      </c>
      <c r="L16" s="12">
        <f t="shared" si="4"/>
        <v>0</v>
      </c>
      <c r="M16" s="12">
        <f t="shared" si="5"/>
        <v>0</v>
      </c>
      <c r="N16" s="12">
        <f t="shared" si="6"/>
        <v>0</v>
      </c>
      <c r="O16" s="12">
        <f t="shared" si="12"/>
        <v>0</v>
      </c>
      <c r="P16" s="12">
        <f t="shared" si="7"/>
        <v>0</v>
      </c>
      <c r="Q16" s="12">
        <f t="shared" si="8"/>
        <v>0</v>
      </c>
      <c r="R16" s="12">
        <f t="shared" si="9"/>
        <v>0</v>
      </c>
      <c r="S16" s="12">
        <f t="shared" si="10"/>
        <v>0</v>
      </c>
      <c r="T16" s="12">
        <f t="shared" si="11"/>
        <v>0</v>
      </c>
      <c r="U16" s="12"/>
      <c r="V16" s="8"/>
    </row>
    <row r="17" spans="1:22" x14ac:dyDescent="0.25">
      <c r="A17" s="8"/>
      <c r="B17" s="9" t="e">
        <f>VLOOKUP(A17,'Data - (WRC)'!$U$2:$V$100,2,FALSE)</f>
        <v>#N/A</v>
      </c>
      <c r="C17" s="10"/>
      <c r="D17" s="11"/>
      <c r="E17" s="11"/>
      <c r="F17" s="11"/>
      <c r="G17" s="11"/>
      <c r="H17" s="11"/>
      <c r="I17" s="11"/>
      <c r="J17" s="12">
        <f t="shared" si="2"/>
        <v>0</v>
      </c>
      <c r="K17" s="12">
        <f t="shared" si="3"/>
        <v>0</v>
      </c>
      <c r="L17" s="12">
        <f t="shared" si="4"/>
        <v>0</v>
      </c>
      <c r="M17" s="12">
        <f t="shared" si="5"/>
        <v>0</v>
      </c>
      <c r="N17" s="12">
        <f t="shared" si="6"/>
        <v>0</v>
      </c>
      <c r="O17" s="12">
        <f t="shared" si="12"/>
        <v>0</v>
      </c>
      <c r="P17" s="12">
        <f t="shared" si="7"/>
        <v>0</v>
      </c>
      <c r="Q17" s="12">
        <f t="shared" si="8"/>
        <v>0</v>
      </c>
      <c r="R17" s="12">
        <f t="shared" si="9"/>
        <v>0</v>
      </c>
      <c r="S17" s="12">
        <f t="shared" si="10"/>
        <v>0</v>
      </c>
      <c r="T17" s="12">
        <f t="shared" si="11"/>
        <v>0</v>
      </c>
      <c r="U17" s="12"/>
      <c r="V17" s="8"/>
    </row>
    <row r="18" spans="1:22" x14ac:dyDescent="0.25">
      <c r="A18" s="8"/>
      <c r="B18" s="9" t="e">
        <f>VLOOKUP(A18,'Data - (WRC)'!$U$2:$V$100,2,FALSE)</f>
        <v>#N/A</v>
      </c>
      <c r="C18" s="10"/>
      <c r="D18" s="11"/>
      <c r="E18" s="11"/>
      <c r="F18" s="11"/>
      <c r="G18" s="11"/>
      <c r="H18" s="11"/>
      <c r="I18" s="11"/>
      <c r="J18" s="12">
        <f t="shared" si="2"/>
        <v>0</v>
      </c>
      <c r="K18" s="12">
        <f t="shared" si="3"/>
        <v>0</v>
      </c>
      <c r="L18" s="12">
        <f t="shared" si="4"/>
        <v>0</v>
      </c>
      <c r="M18" s="12">
        <f t="shared" si="5"/>
        <v>0</v>
      </c>
      <c r="N18" s="12">
        <f t="shared" si="6"/>
        <v>0</v>
      </c>
      <c r="O18" s="12">
        <f t="shared" si="12"/>
        <v>0</v>
      </c>
      <c r="P18" s="12">
        <f t="shared" si="7"/>
        <v>0</v>
      </c>
      <c r="Q18" s="12">
        <f t="shared" si="8"/>
        <v>0</v>
      </c>
      <c r="R18" s="12">
        <f t="shared" si="9"/>
        <v>0</v>
      </c>
      <c r="S18" s="12">
        <f t="shared" si="10"/>
        <v>0</v>
      </c>
      <c r="T18" s="12">
        <f t="shared" si="11"/>
        <v>0</v>
      </c>
      <c r="U18" s="12"/>
      <c r="V18" s="8"/>
    </row>
    <row r="19" spans="1:22" x14ac:dyDescent="0.25">
      <c r="A19" s="8"/>
      <c r="B19" s="9" t="e">
        <f>VLOOKUP(A19,'Data - (WRC)'!$U$2:$V$100,2,FALSE)</f>
        <v>#N/A</v>
      </c>
      <c r="C19" s="10"/>
      <c r="D19" s="11"/>
      <c r="E19" s="11"/>
      <c r="F19" s="11"/>
      <c r="G19" s="11"/>
      <c r="H19" s="11"/>
      <c r="I19" s="11"/>
      <c r="J19" s="12">
        <f t="shared" si="2"/>
        <v>0</v>
      </c>
      <c r="K19" s="12">
        <f t="shared" si="3"/>
        <v>0</v>
      </c>
      <c r="L19" s="12">
        <f t="shared" si="4"/>
        <v>0</v>
      </c>
      <c r="M19" s="12">
        <f t="shared" si="5"/>
        <v>0</v>
      </c>
      <c r="N19" s="12">
        <f t="shared" si="6"/>
        <v>0</v>
      </c>
      <c r="O19" s="12">
        <f t="shared" si="12"/>
        <v>0</v>
      </c>
      <c r="P19" s="12">
        <f t="shared" si="7"/>
        <v>0</v>
      </c>
      <c r="Q19" s="12">
        <f t="shared" si="8"/>
        <v>0</v>
      </c>
      <c r="R19" s="12">
        <f t="shared" si="9"/>
        <v>0</v>
      </c>
      <c r="S19" s="12">
        <f t="shared" si="10"/>
        <v>0</v>
      </c>
      <c r="T19" s="12">
        <f t="shared" si="11"/>
        <v>0</v>
      </c>
      <c r="U19" s="12"/>
      <c r="V19" s="8"/>
    </row>
    <row r="20" spans="1:22" x14ac:dyDescent="0.25">
      <c r="A20" s="8"/>
      <c r="B20" s="9" t="e">
        <f>VLOOKUP(A20,'Data - (WRC)'!$U$2:$V$100,2,FALSE)</f>
        <v>#N/A</v>
      </c>
      <c r="C20" s="10"/>
      <c r="D20" s="11"/>
      <c r="E20" s="11"/>
      <c r="F20" s="11"/>
      <c r="G20" s="11"/>
      <c r="H20" s="11"/>
      <c r="I20" s="11"/>
      <c r="J20" s="12">
        <f t="shared" si="2"/>
        <v>0</v>
      </c>
      <c r="K20" s="12">
        <f t="shared" si="3"/>
        <v>0</v>
      </c>
      <c r="L20" s="12">
        <f t="shared" si="4"/>
        <v>0</v>
      </c>
      <c r="M20" s="12">
        <f t="shared" si="5"/>
        <v>0</v>
      </c>
      <c r="N20" s="12">
        <f t="shared" si="6"/>
        <v>0</v>
      </c>
      <c r="O20" s="12">
        <f t="shared" si="12"/>
        <v>0</v>
      </c>
      <c r="P20" s="12">
        <f t="shared" si="7"/>
        <v>0</v>
      </c>
      <c r="Q20" s="12">
        <f t="shared" si="8"/>
        <v>0</v>
      </c>
      <c r="R20" s="12">
        <f t="shared" si="9"/>
        <v>0</v>
      </c>
      <c r="S20" s="12">
        <f t="shared" si="10"/>
        <v>0</v>
      </c>
      <c r="T20" s="12">
        <f t="shared" si="11"/>
        <v>0</v>
      </c>
      <c r="U20" s="12"/>
      <c r="V20" s="8"/>
    </row>
    <row r="21" spans="1:22" x14ac:dyDescent="0.25">
      <c r="A21" s="8"/>
      <c r="B21" s="9" t="e">
        <f>VLOOKUP(A21,'Data - (WRC)'!$U$2:$V$100,2,FALSE)</f>
        <v>#N/A</v>
      </c>
      <c r="C21" s="10"/>
      <c r="D21" s="11"/>
      <c r="E21" s="11"/>
      <c r="F21" s="11"/>
      <c r="G21" s="11"/>
      <c r="H21" s="11"/>
      <c r="I21" s="11"/>
      <c r="J21" s="12">
        <f t="shared" si="2"/>
        <v>0</v>
      </c>
      <c r="K21" s="12">
        <f t="shared" si="3"/>
        <v>0</v>
      </c>
      <c r="L21" s="12">
        <f t="shared" si="4"/>
        <v>0</v>
      </c>
      <c r="M21" s="12">
        <f t="shared" si="5"/>
        <v>0</v>
      </c>
      <c r="N21" s="12">
        <f t="shared" si="6"/>
        <v>0</v>
      </c>
      <c r="O21" s="12">
        <f t="shared" si="12"/>
        <v>0</v>
      </c>
      <c r="P21" s="12">
        <f t="shared" si="7"/>
        <v>0</v>
      </c>
      <c r="Q21" s="12">
        <f t="shared" si="8"/>
        <v>0</v>
      </c>
      <c r="R21" s="12">
        <f t="shared" si="9"/>
        <v>0</v>
      </c>
      <c r="S21" s="12">
        <f t="shared" si="10"/>
        <v>0</v>
      </c>
      <c r="T21" s="12">
        <f t="shared" si="11"/>
        <v>0</v>
      </c>
      <c r="U21" s="12"/>
      <c r="V21" s="8"/>
    </row>
    <row r="22" spans="1:22" x14ac:dyDescent="0.25">
      <c r="A22" s="8"/>
      <c r="B22" s="9" t="e">
        <f>VLOOKUP(A22,'Data - (WRC)'!$U$2:$V$100,2,FALSE)</f>
        <v>#N/A</v>
      </c>
      <c r="C22" s="10"/>
      <c r="D22" s="11"/>
      <c r="E22" s="11"/>
      <c r="F22" s="11"/>
      <c r="G22" s="11"/>
      <c r="H22" s="11"/>
      <c r="I22" s="11"/>
      <c r="J22" s="12">
        <f t="shared" si="2"/>
        <v>0</v>
      </c>
      <c r="K22" s="12">
        <f t="shared" si="3"/>
        <v>0</v>
      </c>
      <c r="L22" s="12">
        <f t="shared" si="4"/>
        <v>0</v>
      </c>
      <c r="M22" s="12">
        <f t="shared" si="5"/>
        <v>0</v>
      </c>
      <c r="N22" s="12">
        <f t="shared" si="6"/>
        <v>0</v>
      </c>
      <c r="O22" s="12">
        <f t="shared" si="12"/>
        <v>0</v>
      </c>
      <c r="P22" s="12">
        <f t="shared" si="7"/>
        <v>0</v>
      </c>
      <c r="Q22" s="12">
        <f t="shared" si="8"/>
        <v>0</v>
      </c>
      <c r="R22" s="12">
        <f t="shared" si="9"/>
        <v>0</v>
      </c>
      <c r="S22" s="12">
        <f t="shared" si="10"/>
        <v>0</v>
      </c>
      <c r="T22" s="12">
        <f t="shared" si="11"/>
        <v>0</v>
      </c>
      <c r="U22" s="12"/>
      <c r="V22" s="8"/>
    </row>
    <row r="23" spans="1:22" x14ac:dyDescent="0.25">
      <c r="A23" s="8"/>
      <c r="B23" s="9" t="e">
        <f>VLOOKUP(A23,'Data - (WRC)'!$U$2:$V$100,2,FALSE)</f>
        <v>#N/A</v>
      </c>
      <c r="C23" s="10"/>
      <c r="D23" s="11"/>
      <c r="E23" s="11"/>
      <c r="F23" s="11"/>
      <c r="G23" s="11"/>
      <c r="H23" s="11"/>
      <c r="I23" s="11"/>
      <c r="J23" s="12">
        <f t="shared" si="2"/>
        <v>0</v>
      </c>
      <c r="K23" s="12">
        <f t="shared" si="3"/>
        <v>0</v>
      </c>
      <c r="L23" s="12">
        <f t="shared" si="4"/>
        <v>0</v>
      </c>
      <c r="M23" s="12">
        <f t="shared" si="5"/>
        <v>0</v>
      </c>
      <c r="N23" s="12">
        <f t="shared" si="6"/>
        <v>0</v>
      </c>
      <c r="O23" s="12">
        <f t="shared" si="12"/>
        <v>0</v>
      </c>
      <c r="P23" s="12">
        <f t="shared" si="7"/>
        <v>0</v>
      </c>
      <c r="Q23" s="12">
        <f t="shared" si="8"/>
        <v>0</v>
      </c>
      <c r="R23" s="12">
        <f t="shared" si="9"/>
        <v>0</v>
      </c>
      <c r="S23" s="12">
        <f t="shared" si="10"/>
        <v>0</v>
      </c>
      <c r="T23" s="12">
        <f t="shared" si="11"/>
        <v>0</v>
      </c>
      <c r="U23" s="12"/>
      <c r="V23" s="8"/>
    </row>
    <row r="24" spans="1:22" x14ac:dyDescent="0.25">
      <c r="A24" s="8"/>
      <c r="B24" s="9" t="e">
        <f>VLOOKUP(A24,'Data - (WRC)'!$U$2:$V$100,2,FALSE)</f>
        <v>#N/A</v>
      </c>
      <c r="C24" s="10"/>
      <c r="D24" s="11"/>
      <c r="E24" s="11"/>
      <c r="F24" s="11"/>
      <c r="G24" s="11"/>
      <c r="H24" s="11"/>
      <c r="I24" s="11"/>
      <c r="J24" s="12">
        <f t="shared" si="2"/>
        <v>0</v>
      </c>
      <c r="K24" s="12">
        <f t="shared" si="3"/>
        <v>0</v>
      </c>
      <c r="L24" s="12">
        <f t="shared" si="4"/>
        <v>0</v>
      </c>
      <c r="M24" s="12">
        <f t="shared" si="5"/>
        <v>0</v>
      </c>
      <c r="N24" s="12">
        <f t="shared" si="6"/>
        <v>0</v>
      </c>
      <c r="O24" s="12">
        <f t="shared" si="12"/>
        <v>0</v>
      </c>
      <c r="P24" s="12">
        <f t="shared" si="7"/>
        <v>0</v>
      </c>
      <c r="Q24" s="12">
        <f t="shared" si="8"/>
        <v>0</v>
      </c>
      <c r="R24" s="12">
        <f t="shared" si="9"/>
        <v>0</v>
      </c>
      <c r="S24" s="12">
        <f t="shared" si="10"/>
        <v>0</v>
      </c>
      <c r="T24" s="12">
        <f t="shared" si="11"/>
        <v>0</v>
      </c>
      <c r="U24" s="12"/>
      <c r="V24" s="8"/>
    </row>
    <row r="25" spans="1:22" x14ac:dyDescent="0.25">
      <c r="A25" s="8"/>
      <c r="B25" s="9" t="e">
        <f>VLOOKUP(A25,'Data - (WRC)'!$U$2:$V$100,2,FALSE)</f>
        <v>#N/A</v>
      </c>
      <c r="C25" s="10"/>
      <c r="D25" s="11"/>
      <c r="E25" s="11"/>
      <c r="F25" s="11"/>
      <c r="G25" s="11"/>
      <c r="H25" s="11"/>
      <c r="I25" s="11"/>
      <c r="J25" s="12">
        <f t="shared" si="2"/>
        <v>0</v>
      </c>
      <c r="K25" s="12">
        <f t="shared" si="3"/>
        <v>0</v>
      </c>
      <c r="L25" s="12">
        <f t="shared" si="4"/>
        <v>0</v>
      </c>
      <c r="M25" s="12">
        <f t="shared" si="5"/>
        <v>0</v>
      </c>
      <c r="N25" s="12">
        <f t="shared" si="6"/>
        <v>0</v>
      </c>
      <c r="O25" s="12">
        <f t="shared" si="12"/>
        <v>0</v>
      </c>
      <c r="P25" s="12">
        <f t="shared" si="7"/>
        <v>0</v>
      </c>
      <c r="Q25" s="12">
        <f t="shared" si="8"/>
        <v>0</v>
      </c>
      <c r="R25" s="12">
        <f t="shared" si="9"/>
        <v>0</v>
      </c>
      <c r="S25" s="12">
        <f t="shared" si="10"/>
        <v>0</v>
      </c>
      <c r="T25" s="12">
        <f t="shared" si="11"/>
        <v>0</v>
      </c>
      <c r="U25" s="12"/>
      <c r="V25" s="8"/>
    </row>
    <row r="26" spans="1:22" x14ac:dyDescent="0.25">
      <c r="A26" s="8"/>
      <c r="B26" s="9" t="e">
        <f>VLOOKUP(A26,'Data - (WRC)'!$U$2:$V$100,2,FALSE)</f>
        <v>#N/A</v>
      </c>
      <c r="C26" s="10"/>
      <c r="D26" s="11"/>
      <c r="E26" s="11"/>
      <c r="F26" s="11"/>
      <c r="G26" s="11"/>
      <c r="H26" s="11"/>
      <c r="I26" s="11"/>
      <c r="J26" s="12">
        <f t="shared" si="2"/>
        <v>0</v>
      </c>
      <c r="K26" s="12">
        <f t="shared" si="3"/>
        <v>0</v>
      </c>
      <c r="L26" s="12">
        <f t="shared" si="4"/>
        <v>0</v>
      </c>
      <c r="M26" s="12">
        <f t="shared" si="5"/>
        <v>0</v>
      </c>
      <c r="N26" s="12">
        <f t="shared" si="6"/>
        <v>0</v>
      </c>
      <c r="O26" s="12">
        <f t="shared" si="12"/>
        <v>0</v>
      </c>
      <c r="P26" s="12">
        <f t="shared" si="7"/>
        <v>0</v>
      </c>
      <c r="Q26" s="12">
        <f t="shared" si="8"/>
        <v>0</v>
      </c>
      <c r="R26" s="12">
        <f t="shared" si="9"/>
        <v>0</v>
      </c>
      <c r="S26" s="12">
        <f t="shared" si="10"/>
        <v>0</v>
      </c>
      <c r="T26" s="12">
        <f t="shared" si="11"/>
        <v>0</v>
      </c>
      <c r="U26" s="12"/>
      <c r="V26" s="8"/>
    </row>
    <row r="27" spans="1:22" x14ac:dyDescent="0.25">
      <c r="A27" s="8"/>
      <c r="B27" s="9" t="e">
        <f>VLOOKUP(A27,'Data - (WRC)'!$U$2:$V$100,2,FALSE)</f>
        <v>#N/A</v>
      </c>
      <c r="C27" s="10"/>
      <c r="D27" s="11"/>
      <c r="E27" s="11"/>
      <c r="F27" s="11"/>
      <c r="G27" s="11"/>
      <c r="H27" s="11"/>
      <c r="I27" s="11"/>
      <c r="J27" s="12">
        <f t="shared" si="2"/>
        <v>0</v>
      </c>
      <c r="K27" s="12">
        <f t="shared" si="3"/>
        <v>0</v>
      </c>
      <c r="L27" s="12">
        <f t="shared" si="4"/>
        <v>0</v>
      </c>
      <c r="M27" s="12">
        <f t="shared" si="5"/>
        <v>0</v>
      </c>
      <c r="N27" s="12">
        <f t="shared" si="6"/>
        <v>0</v>
      </c>
      <c r="O27" s="12">
        <f t="shared" si="12"/>
        <v>0</v>
      </c>
      <c r="P27" s="12">
        <f t="shared" si="7"/>
        <v>0</v>
      </c>
      <c r="Q27" s="12">
        <f t="shared" si="8"/>
        <v>0</v>
      </c>
      <c r="R27" s="12">
        <f t="shared" si="9"/>
        <v>0</v>
      </c>
      <c r="S27" s="12">
        <f t="shared" si="10"/>
        <v>0</v>
      </c>
      <c r="T27" s="12">
        <f t="shared" si="11"/>
        <v>0</v>
      </c>
      <c r="U27" s="12"/>
      <c r="V27" s="8"/>
    </row>
    <row r="28" spans="1:22" x14ac:dyDescent="0.25">
      <c r="A28" s="8"/>
      <c r="B28" s="9" t="e">
        <f>VLOOKUP(A28,'Data - (WRC)'!$U$2:$V$100,2,FALSE)</f>
        <v>#N/A</v>
      </c>
      <c r="C28" s="10"/>
      <c r="D28" s="11"/>
      <c r="E28" s="11"/>
      <c r="F28" s="11"/>
      <c r="G28" s="11"/>
      <c r="H28" s="11"/>
      <c r="I28" s="11"/>
      <c r="J28" s="12">
        <f t="shared" si="2"/>
        <v>0</v>
      </c>
      <c r="K28" s="12">
        <f t="shared" si="3"/>
        <v>0</v>
      </c>
      <c r="L28" s="12">
        <f t="shared" si="4"/>
        <v>0</v>
      </c>
      <c r="M28" s="12">
        <f t="shared" si="5"/>
        <v>0</v>
      </c>
      <c r="N28" s="12">
        <f t="shared" si="6"/>
        <v>0</v>
      </c>
      <c r="O28" s="12">
        <f t="shared" si="12"/>
        <v>0</v>
      </c>
      <c r="P28" s="12">
        <f t="shared" si="7"/>
        <v>0</v>
      </c>
      <c r="Q28" s="12">
        <f t="shared" si="8"/>
        <v>0</v>
      </c>
      <c r="R28" s="12">
        <f t="shared" si="9"/>
        <v>0</v>
      </c>
      <c r="S28" s="12">
        <f t="shared" si="10"/>
        <v>0</v>
      </c>
      <c r="T28" s="12">
        <f t="shared" si="11"/>
        <v>0</v>
      </c>
      <c r="U28" s="12"/>
      <c r="V28" s="8"/>
    </row>
    <row r="29" spans="1:22" x14ac:dyDescent="0.25">
      <c r="A29" s="8"/>
      <c r="B29" s="9" t="e">
        <f>VLOOKUP(A29,'Data - (WRC)'!$U$2:$V$100,2,FALSE)</f>
        <v>#N/A</v>
      </c>
      <c r="C29" s="10"/>
      <c r="D29" s="11"/>
      <c r="E29" s="11"/>
      <c r="F29" s="11"/>
      <c r="G29" s="11"/>
      <c r="H29" s="11"/>
      <c r="I29" s="11"/>
      <c r="J29" s="12">
        <f t="shared" si="2"/>
        <v>0</v>
      </c>
      <c r="K29" s="12">
        <f t="shared" si="3"/>
        <v>0</v>
      </c>
      <c r="L29" s="12">
        <f t="shared" si="4"/>
        <v>0</v>
      </c>
      <c r="M29" s="12">
        <f t="shared" si="5"/>
        <v>0</v>
      </c>
      <c r="N29" s="12">
        <f t="shared" si="6"/>
        <v>0</v>
      </c>
      <c r="O29" s="12">
        <f t="shared" si="12"/>
        <v>0</v>
      </c>
      <c r="P29" s="12">
        <f t="shared" si="7"/>
        <v>0</v>
      </c>
      <c r="Q29" s="12">
        <f t="shared" si="8"/>
        <v>0</v>
      </c>
      <c r="R29" s="12">
        <f t="shared" si="9"/>
        <v>0</v>
      </c>
      <c r="S29" s="12">
        <f t="shared" si="10"/>
        <v>0</v>
      </c>
      <c r="T29" s="12">
        <f t="shared" si="11"/>
        <v>0</v>
      </c>
      <c r="U29" s="12"/>
      <c r="V29" s="8"/>
    </row>
    <row r="30" spans="1:22" x14ac:dyDescent="0.25">
      <c r="A30" s="8"/>
      <c r="B30" s="9" t="e">
        <f>VLOOKUP(A30,'Data - (WRC)'!$U$2:$V$100,2,FALSE)</f>
        <v>#N/A</v>
      </c>
      <c r="C30" s="10"/>
      <c r="D30" s="11"/>
      <c r="E30" s="11"/>
      <c r="F30" s="11"/>
      <c r="G30" s="11"/>
      <c r="H30" s="11"/>
      <c r="I30" s="11"/>
      <c r="J30" s="12">
        <f t="shared" si="2"/>
        <v>0</v>
      </c>
      <c r="K30" s="12">
        <f t="shared" si="3"/>
        <v>0</v>
      </c>
      <c r="L30" s="12">
        <f t="shared" si="4"/>
        <v>0</v>
      </c>
      <c r="M30" s="12">
        <f t="shared" si="5"/>
        <v>0</v>
      </c>
      <c r="N30" s="12">
        <f t="shared" si="6"/>
        <v>0</v>
      </c>
      <c r="O30" s="12">
        <f t="shared" si="12"/>
        <v>0</v>
      </c>
      <c r="P30" s="12">
        <f t="shared" si="7"/>
        <v>0</v>
      </c>
      <c r="Q30" s="12">
        <f t="shared" si="8"/>
        <v>0</v>
      </c>
      <c r="R30" s="12">
        <f t="shared" si="9"/>
        <v>0</v>
      </c>
      <c r="S30" s="12">
        <f t="shared" si="10"/>
        <v>0</v>
      </c>
      <c r="T30" s="12">
        <f t="shared" si="11"/>
        <v>0</v>
      </c>
      <c r="U30" s="12"/>
      <c r="V30" s="8"/>
    </row>
    <row r="31" spans="1:22" x14ac:dyDescent="0.25">
      <c r="A31" s="8"/>
      <c r="B31" s="9" t="e">
        <f>VLOOKUP(A31,'Data - (WRC)'!$U$2:$V$100,2,FALSE)</f>
        <v>#N/A</v>
      </c>
      <c r="C31" s="10"/>
      <c r="D31" s="11"/>
      <c r="E31" s="11"/>
      <c r="F31" s="11"/>
      <c r="G31" s="11"/>
      <c r="H31" s="11"/>
      <c r="I31" s="11"/>
      <c r="J31" s="12">
        <f t="shared" si="2"/>
        <v>0</v>
      </c>
      <c r="K31" s="12">
        <f t="shared" si="3"/>
        <v>0</v>
      </c>
      <c r="L31" s="12">
        <f t="shared" si="4"/>
        <v>0</v>
      </c>
      <c r="M31" s="12">
        <f t="shared" si="5"/>
        <v>0</v>
      </c>
      <c r="N31" s="12">
        <f t="shared" si="6"/>
        <v>0</v>
      </c>
      <c r="O31" s="12">
        <f t="shared" si="12"/>
        <v>0</v>
      </c>
      <c r="P31" s="12">
        <f t="shared" si="7"/>
        <v>0</v>
      </c>
      <c r="Q31" s="12">
        <f t="shared" si="8"/>
        <v>0</v>
      </c>
      <c r="R31" s="12">
        <f t="shared" si="9"/>
        <v>0</v>
      </c>
      <c r="S31" s="12">
        <f t="shared" si="10"/>
        <v>0</v>
      </c>
      <c r="T31" s="12">
        <f t="shared" si="11"/>
        <v>0</v>
      </c>
      <c r="U31" s="12"/>
      <c r="V31" s="8"/>
    </row>
    <row r="32" spans="1:22" x14ac:dyDescent="0.25">
      <c r="A32" s="8"/>
      <c r="B32" s="9" t="e">
        <f>VLOOKUP(A32,'Data - (WRC)'!$U$2:$V$100,2,FALSE)</f>
        <v>#N/A</v>
      </c>
      <c r="C32" s="10"/>
      <c r="D32" s="11"/>
      <c r="E32" s="11"/>
      <c r="F32" s="11"/>
      <c r="G32" s="11"/>
      <c r="H32" s="11"/>
      <c r="I32" s="11"/>
      <c r="J32" s="12">
        <f t="shared" si="2"/>
        <v>0</v>
      </c>
      <c r="K32" s="12">
        <f t="shared" si="3"/>
        <v>0</v>
      </c>
      <c r="L32" s="12">
        <f t="shared" si="4"/>
        <v>0</v>
      </c>
      <c r="M32" s="12">
        <f t="shared" si="5"/>
        <v>0</v>
      </c>
      <c r="N32" s="12">
        <f t="shared" si="6"/>
        <v>0</v>
      </c>
      <c r="O32" s="12">
        <f t="shared" si="12"/>
        <v>0</v>
      </c>
      <c r="P32" s="12">
        <f t="shared" si="7"/>
        <v>0</v>
      </c>
      <c r="Q32" s="12">
        <f t="shared" si="8"/>
        <v>0</v>
      </c>
      <c r="R32" s="12">
        <f t="shared" si="9"/>
        <v>0</v>
      </c>
      <c r="S32" s="12">
        <f t="shared" si="10"/>
        <v>0</v>
      </c>
      <c r="T32" s="12">
        <f t="shared" si="11"/>
        <v>0</v>
      </c>
      <c r="U32" s="12"/>
      <c r="V32" s="8"/>
    </row>
    <row r="33" spans="1:22" x14ac:dyDescent="0.25">
      <c r="A33" s="8"/>
      <c r="B33" s="9" t="e">
        <f>VLOOKUP(A33,'Data - (WRC)'!$U$2:$V$100,2,FALSE)</f>
        <v>#N/A</v>
      </c>
      <c r="C33" s="10"/>
      <c r="D33" s="11"/>
      <c r="E33" s="11"/>
      <c r="F33" s="11"/>
      <c r="G33" s="11"/>
      <c r="H33" s="11"/>
      <c r="I33" s="11"/>
      <c r="J33" s="12">
        <f t="shared" si="2"/>
        <v>0</v>
      </c>
      <c r="K33" s="12">
        <f t="shared" si="3"/>
        <v>0</v>
      </c>
      <c r="L33" s="12">
        <f t="shared" si="4"/>
        <v>0</v>
      </c>
      <c r="M33" s="12">
        <f t="shared" si="5"/>
        <v>0</v>
      </c>
      <c r="N33" s="12">
        <f t="shared" si="6"/>
        <v>0</v>
      </c>
      <c r="O33" s="12">
        <f t="shared" si="12"/>
        <v>0</v>
      </c>
      <c r="P33" s="12">
        <f t="shared" si="7"/>
        <v>0</v>
      </c>
      <c r="Q33" s="12">
        <f t="shared" si="8"/>
        <v>0</v>
      </c>
      <c r="R33" s="12">
        <f t="shared" si="9"/>
        <v>0</v>
      </c>
      <c r="S33" s="12">
        <f t="shared" si="10"/>
        <v>0</v>
      </c>
      <c r="T33" s="12">
        <f t="shared" si="11"/>
        <v>0</v>
      </c>
      <c r="U33" s="12"/>
      <c r="V33" s="8"/>
    </row>
    <row r="34" spans="1:22" x14ac:dyDescent="0.25">
      <c r="A34" s="8"/>
      <c r="B34" s="9" t="e">
        <f>VLOOKUP(A34,'Data - (WRC)'!$U$2:$V$100,2,FALSE)</f>
        <v>#N/A</v>
      </c>
      <c r="C34" s="10"/>
      <c r="D34" s="11"/>
      <c r="E34" s="11"/>
      <c r="F34" s="11"/>
      <c r="G34" s="11"/>
      <c r="H34" s="11"/>
      <c r="I34" s="11"/>
      <c r="J34" s="12">
        <f t="shared" si="2"/>
        <v>0</v>
      </c>
      <c r="K34" s="12">
        <f t="shared" si="3"/>
        <v>0</v>
      </c>
      <c r="L34" s="12">
        <f t="shared" si="4"/>
        <v>0</v>
      </c>
      <c r="M34" s="12">
        <f t="shared" si="5"/>
        <v>0</v>
      </c>
      <c r="N34" s="12">
        <f t="shared" si="6"/>
        <v>0</v>
      </c>
      <c r="O34" s="12">
        <f t="shared" si="12"/>
        <v>0</v>
      </c>
      <c r="P34" s="12">
        <f t="shared" si="7"/>
        <v>0</v>
      </c>
      <c r="Q34" s="12">
        <f t="shared" si="8"/>
        <v>0</v>
      </c>
      <c r="R34" s="12">
        <f t="shared" si="9"/>
        <v>0</v>
      </c>
      <c r="S34" s="12">
        <f t="shared" si="10"/>
        <v>0</v>
      </c>
      <c r="T34" s="12">
        <f t="shared" si="11"/>
        <v>0</v>
      </c>
      <c r="U34" s="12"/>
      <c r="V34" s="8"/>
    </row>
    <row r="35" spans="1:22" x14ac:dyDescent="0.25">
      <c r="A35" s="8"/>
      <c r="B35" s="9" t="e">
        <f>VLOOKUP(A35,'Data - (WRC)'!$U$2:$V$100,2,FALSE)</f>
        <v>#N/A</v>
      </c>
      <c r="C35" s="10"/>
      <c r="D35" s="11"/>
      <c r="E35" s="11"/>
      <c r="F35" s="11"/>
      <c r="G35" s="11"/>
      <c r="H35" s="11"/>
      <c r="I35" s="11"/>
      <c r="J35" s="12">
        <f t="shared" si="2"/>
        <v>0</v>
      </c>
      <c r="K35" s="12">
        <f t="shared" si="3"/>
        <v>0</v>
      </c>
      <c r="L35" s="12">
        <f t="shared" si="4"/>
        <v>0</v>
      </c>
      <c r="M35" s="12">
        <f t="shared" si="5"/>
        <v>0</v>
      </c>
      <c r="N35" s="12">
        <f t="shared" si="6"/>
        <v>0</v>
      </c>
      <c r="O35" s="12">
        <f t="shared" si="12"/>
        <v>0</v>
      </c>
      <c r="P35" s="12">
        <f t="shared" si="7"/>
        <v>0</v>
      </c>
      <c r="Q35" s="12">
        <f t="shared" si="8"/>
        <v>0</v>
      </c>
      <c r="R35" s="12">
        <f t="shared" si="9"/>
        <v>0</v>
      </c>
      <c r="S35" s="12">
        <f t="shared" si="10"/>
        <v>0</v>
      </c>
      <c r="T35" s="12">
        <f t="shared" si="11"/>
        <v>0</v>
      </c>
      <c r="U35" s="12"/>
      <c r="V35" s="8"/>
    </row>
    <row r="36" spans="1:22" x14ac:dyDescent="0.25">
      <c r="A36" s="8"/>
      <c r="B36" s="9" t="e">
        <f>VLOOKUP(A36,'Data - (WRC)'!$U$2:$V$100,2,FALSE)</f>
        <v>#N/A</v>
      </c>
      <c r="C36" s="10"/>
      <c r="D36" s="11"/>
      <c r="E36" s="11"/>
      <c r="F36" s="11"/>
      <c r="G36" s="11"/>
      <c r="H36" s="11"/>
      <c r="I36" s="11"/>
      <c r="J36" s="12">
        <f t="shared" si="2"/>
        <v>0</v>
      </c>
      <c r="K36" s="12">
        <f t="shared" si="3"/>
        <v>0</v>
      </c>
      <c r="L36" s="12">
        <f t="shared" si="4"/>
        <v>0</v>
      </c>
      <c r="M36" s="12">
        <f t="shared" si="5"/>
        <v>0</v>
      </c>
      <c r="N36" s="12">
        <f t="shared" si="6"/>
        <v>0</v>
      </c>
      <c r="O36" s="12">
        <f t="shared" si="12"/>
        <v>0</v>
      </c>
      <c r="P36" s="12">
        <f t="shared" si="7"/>
        <v>0</v>
      </c>
      <c r="Q36" s="12">
        <f t="shared" si="8"/>
        <v>0</v>
      </c>
      <c r="R36" s="12">
        <f t="shared" si="9"/>
        <v>0</v>
      </c>
      <c r="S36" s="12">
        <f t="shared" si="10"/>
        <v>0</v>
      </c>
      <c r="T36" s="12">
        <f t="shared" si="11"/>
        <v>0</v>
      </c>
      <c r="U36" s="12"/>
      <c r="V36" s="8"/>
    </row>
    <row r="37" spans="1:22" x14ac:dyDescent="0.25">
      <c r="A37" s="8"/>
      <c r="B37" s="9" t="e">
        <f>VLOOKUP(A37,'Data - (WRC)'!$U$2:$V$100,2,FALSE)</f>
        <v>#N/A</v>
      </c>
      <c r="C37" s="10"/>
      <c r="D37" s="11"/>
      <c r="E37" s="11"/>
      <c r="F37" s="11"/>
      <c r="G37" s="11"/>
      <c r="H37" s="11"/>
      <c r="I37" s="11"/>
      <c r="J37" s="12">
        <f t="shared" si="2"/>
        <v>0</v>
      </c>
      <c r="K37" s="12">
        <f t="shared" si="3"/>
        <v>0</v>
      </c>
      <c r="L37" s="12">
        <f t="shared" si="4"/>
        <v>0</v>
      </c>
      <c r="M37" s="12">
        <f t="shared" si="5"/>
        <v>0</v>
      </c>
      <c r="N37" s="12">
        <f t="shared" si="6"/>
        <v>0</v>
      </c>
      <c r="O37" s="12">
        <f t="shared" si="12"/>
        <v>0</v>
      </c>
      <c r="P37" s="12">
        <f t="shared" si="7"/>
        <v>0</v>
      </c>
      <c r="Q37" s="12">
        <f t="shared" si="8"/>
        <v>0</v>
      </c>
      <c r="R37" s="12">
        <f t="shared" si="9"/>
        <v>0</v>
      </c>
      <c r="S37" s="12">
        <f t="shared" si="10"/>
        <v>0</v>
      </c>
      <c r="T37" s="12">
        <f t="shared" si="11"/>
        <v>0</v>
      </c>
      <c r="U37" s="12"/>
      <c r="V37" s="8"/>
    </row>
    <row r="38" spans="1:22" x14ac:dyDescent="0.25">
      <c r="A38" s="8"/>
      <c r="B38" s="9" t="e">
        <f>VLOOKUP(A38,'Data - (WRC)'!$U$2:$V$100,2,FALSE)</f>
        <v>#N/A</v>
      </c>
      <c r="C38" s="10"/>
      <c r="D38" s="11"/>
      <c r="E38" s="11"/>
      <c r="F38" s="11"/>
      <c r="G38" s="11"/>
      <c r="H38" s="11"/>
      <c r="I38" s="11"/>
      <c r="J38" s="12">
        <f t="shared" si="2"/>
        <v>0</v>
      </c>
      <c r="K38" s="12">
        <f t="shared" si="3"/>
        <v>0</v>
      </c>
      <c r="L38" s="12">
        <f t="shared" si="4"/>
        <v>0</v>
      </c>
      <c r="M38" s="12">
        <f t="shared" si="5"/>
        <v>0</v>
      </c>
      <c r="N38" s="12">
        <f t="shared" si="6"/>
        <v>0</v>
      </c>
      <c r="O38" s="12">
        <f t="shared" si="12"/>
        <v>0</v>
      </c>
      <c r="P38" s="12">
        <f t="shared" si="7"/>
        <v>0</v>
      </c>
      <c r="Q38" s="12">
        <f t="shared" si="8"/>
        <v>0</v>
      </c>
      <c r="R38" s="12">
        <f t="shared" si="9"/>
        <v>0</v>
      </c>
      <c r="S38" s="12">
        <f t="shared" si="10"/>
        <v>0</v>
      </c>
      <c r="T38" s="12">
        <f t="shared" si="11"/>
        <v>0</v>
      </c>
      <c r="U38" s="12"/>
      <c r="V38" s="8"/>
    </row>
    <row r="39" spans="1:22" x14ac:dyDescent="0.25">
      <c r="A39" s="8"/>
      <c r="B39" s="9" t="e">
        <f>VLOOKUP(A39,'Data - (WRC)'!$U$2:$V$100,2,FALSE)</f>
        <v>#N/A</v>
      </c>
      <c r="C39" s="10"/>
      <c r="D39" s="11"/>
      <c r="E39" s="11"/>
      <c r="F39" s="11"/>
      <c r="G39" s="11"/>
      <c r="H39" s="11"/>
      <c r="I39" s="11"/>
      <c r="J39" s="12">
        <f t="shared" si="2"/>
        <v>0</v>
      </c>
      <c r="K39" s="12">
        <f t="shared" si="3"/>
        <v>0</v>
      </c>
      <c r="L39" s="12">
        <f t="shared" si="4"/>
        <v>0</v>
      </c>
      <c r="M39" s="12">
        <f t="shared" si="5"/>
        <v>0</v>
      </c>
      <c r="N39" s="12">
        <f t="shared" si="6"/>
        <v>0</v>
      </c>
      <c r="O39" s="12">
        <f t="shared" si="12"/>
        <v>0</v>
      </c>
      <c r="P39" s="12">
        <f t="shared" si="7"/>
        <v>0</v>
      </c>
      <c r="Q39" s="12">
        <f t="shared" si="8"/>
        <v>0</v>
      </c>
      <c r="R39" s="12">
        <f t="shared" si="9"/>
        <v>0</v>
      </c>
      <c r="S39" s="12">
        <f t="shared" si="10"/>
        <v>0</v>
      </c>
      <c r="T39" s="12">
        <f t="shared" si="11"/>
        <v>0</v>
      </c>
      <c r="U39" s="12"/>
      <c r="V39" s="8"/>
    </row>
    <row r="40" spans="1:22" x14ac:dyDescent="0.25">
      <c r="A40" s="8"/>
      <c r="B40" s="9" t="e">
        <f>VLOOKUP(A40,'Data - (WRC)'!$U$2:$V$100,2,FALSE)</f>
        <v>#N/A</v>
      </c>
      <c r="C40" s="10"/>
      <c r="D40" s="11"/>
      <c r="E40" s="11"/>
      <c r="F40" s="11"/>
      <c r="G40" s="11"/>
      <c r="H40" s="11"/>
      <c r="I40" s="11"/>
      <c r="J40" s="12">
        <f t="shared" si="2"/>
        <v>0</v>
      </c>
      <c r="K40" s="12">
        <f t="shared" si="3"/>
        <v>0</v>
      </c>
      <c r="L40" s="12">
        <f t="shared" si="4"/>
        <v>0</v>
      </c>
      <c r="M40" s="12">
        <f t="shared" si="5"/>
        <v>0</v>
      </c>
      <c r="N40" s="12">
        <f t="shared" si="6"/>
        <v>0</v>
      </c>
      <c r="O40" s="12">
        <f t="shared" si="12"/>
        <v>0</v>
      </c>
      <c r="P40" s="12">
        <f t="shared" si="7"/>
        <v>0</v>
      </c>
      <c r="Q40" s="12">
        <f t="shared" si="8"/>
        <v>0</v>
      </c>
      <c r="R40" s="12">
        <f t="shared" si="9"/>
        <v>0</v>
      </c>
      <c r="S40" s="12">
        <f t="shared" si="10"/>
        <v>0</v>
      </c>
      <c r="T40" s="12">
        <f t="shared" si="11"/>
        <v>0</v>
      </c>
      <c r="U40" s="12"/>
      <c r="V40" s="8"/>
    </row>
    <row r="41" spans="1:22" x14ac:dyDescent="0.25">
      <c r="A41" s="8"/>
      <c r="B41" s="9" t="e">
        <f>VLOOKUP(A41,'Data - (WRC)'!$U$2:$V$100,2,FALSE)</f>
        <v>#N/A</v>
      </c>
      <c r="C41" s="10"/>
      <c r="D41" s="11"/>
      <c r="E41" s="11"/>
      <c r="F41" s="11"/>
      <c r="G41" s="11"/>
      <c r="H41" s="11"/>
      <c r="I41" s="11"/>
      <c r="J41" s="12">
        <f t="shared" si="2"/>
        <v>0</v>
      </c>
      <c r="K41" s="12">
        <f t="shared" si="3"/>
        <v>0</v>
      </c>
      <c r="L41" s="12">
        <f t="shared" si="4"/>
        <v>0</v>
      </c>
      <c r="M41" s="12">
        <f t="shared" si="5"/>
        <v>0</v>
      </c>
      <c r="N41" s="12">
        <f t="shared" si="6"/>
        <v>0</v>
      </c>
      <c r="O41" s="12">
        <f t="shared" si="12"/>
        <v>0</v>
      </c>
      <c r="P41" s="12">
        <f t="shared" si="7"/>
        <v>0</v>
      </c>
      <c r="Q41" s="12">
        <f t="shared" si="8"/>
        <v>0</v>
      </c>
      <c r="R41" s="12">
        <f t="shared" si="9"/>
        <v>0</v>
      </c>
      <c r="S41" s="12">
        <f t="shared" si="10"/>
        <v>0</v>
      </c>
      <c r="T41" s="12">
        <f t="shared" si="11"/>
        <v>0</v>
      </c>
      <c r="U41" s="12"/>
      <c r="V41" s="8"/>
    </row>
    <row r="42" spans="1:22" x14ac:dyDescent="0.25">
      <c r="A42" s="8"/>
      <c r="B42" s="9" t="e">
        <f>VLOOKUP(A42,'Data - (WRC)'!$U$2:$V$100,2,FALSE)</f>
        <v>#N/A</v>
      </c>
      <c r="C42" s="10"/>
      <c r="D42" s="11"/>
      <c r="E42" s="11"/>
      <c r="F42" s="11"/>
      <c r="G42" s="11"/>
      <c r="H42" s="11"/>
      <c r="I42" s="11"/>
      <c r="J42" s="12">
        <f t="shared" si="2"/>
        <v>0</v>
      </c>
      <c r="K42" s="12">
        <f t="shared" si="3"/>
        <v>0</v>
      </c>
      <c r="L42" s="12">
        <f t="shared" si="4"/>
        <v>0</v>
      </c>
      <c r="M42" s="12">
        <f t="shared" si="5"/>
        <v>0</v>
      </c>
      <c r="N42" s="12">
        <f t="shared" si="6"/>
        <v>0</v>
      </c>
      <c r="O42" s="12">
        <f t="shared" si="12"/>
        <v>0</v>
      </c>
      <c r="P42" s="12">
        <f t="shared" si="7"/>
        <v>0</v>
      </c>
      <c r="Q42" s="12">
        <f t="shared" si="8"/>
        <v>0</v>
      </c>
      <c r="R42" s="12">
        <f t="shared" si="9"/>
        <v>0</v>
      </c>
      <c r="S42" s="12">
        <f t="shared" si="10"/>
        <v>0</v>
      </c>
      <c r="T42" s="12">
        <f t="shared" si="11"/>
        <v>0</v>
      </c>
      <c r="U42" s="12"/>
      <c r="V42" s="8"/>
    </row>
    <row r="43" spans="1:22" x14ac:dyDescent="0.25">
      <c r="A43" s="8"/>
      <c r="B43" s="9" t="e">
        <f>VLOOKUP(A43,'Data - (WRC)'!$U$2:$V$100,2,FALSE)</f>
        <v>#N/A</v>
      </c>
      <c r="C43" s="10"/>
      <c r="D43" s="11"/>
      <c r="E43" s="11"/>
      <c r="F43" s="11"/>
      <c r="G43" s="11"/>
      <c r="H43" s="11"/>
      <c r="I43" s="11"/>
      <c r="J43" s="12">
        <f t="shared" si="2"/>
        <v>0</v>
      </c>
      <c r="K43" s="12">
        <f t="shared" si="3"/>
        <v>0</v>
      </c>
      <c r="L43" s="12">
        <f t="shared" si="4"/>
        <v>0</v>
      </c>
      <c r="M43" s="12">
        <f t="shared" si="5"/>
        <v>0</v>
      </c>
      <c r="N43" s="12">
        <f t="shared" si="6"/>
        <v>0</v>
      </c>
      <c r="O43" s="12">
        <f t="shared" si="12"/>
        <v>0</v>
      </c>
      <c r="P43" s="12">
        <f t="shared" si="7"/>
        <v>0</v>
      </c>
      <c r="Q43" s="12">
        <f t="shared" si="8"/>
        <v>0</v>
      </c>
      <c r="R43" s="12">
        <f t="shared" si="9"/>
        <v>0</v>
      </c>
      <c r="S43" s="12">
        <f t="shared" si="10"/>
        <v>0</v>
      </c>
      <c r="T43" s="12">
        <f t="shared" si="11"/>
        <v>0</v>
      </c>
      <c r="U43" s="12"/>
      <c r="V43" s="8"/>
    </row>
    <row r="44" spans="1:22" x14ac:dyDescent="0.25">
      <c r="A44" s="8"/>
      <c r="B44" s="9" t="e">
        <f>VLOOKUP(A44,'Data - (WRC)'!$U$2:$V$100,2,FALSE)</f>
        <v>#N/A</v>
      </c>
      <c r="C44" s="10"/>
      <c r="D44" s="11"/>
      <c r="E44" s="11"/>
      <c r="F44" s="11"/>
      <c r="G44" s="11"/>
      <c r="H44" s="11"/>
      <c r="I44" s="11"/>
      <c r="J44" s="12">
        <f t="shared" si="2"/>
        <v>0</v>
      </c>
      <c r="K44" s="12">
        <f t="shared" si="3"/>
        <v>0</v>
      </c>
      <c r="L44" s="12">
        <f t="shared" si="4"/>
        <v>0</v>
      </c>
      <c r="M44" s="12">
        <f t="shared" si="5"/>
        <v>0</v>
      </c>
      <c r="N44" s="12">
        <f t="shared" si="6"/>
        <v>0</v>
      </c>
      <c r="O44" s="12">
        <f t="shared" si="12"/>
        <v>0</v>
      </c>
      <c r="P44" s="12">
        <f t="shared" si="7"/>
        <v>0</v>
      </c>
      <c r="Q44" s="12">
        <f t="shared" si="8"/>
        <v>0</v>
      </c>
      <c r="R44" s="12">
        <f t="shared" si="9"/>
        <v>0</v>
      </c>
      <c r="S44" s="12">
        <f t="shared" si="10"/>
        <v>0</v>
      </c>
      <c r="T44" s="12">
        <f t="shared" si="11"/>
        <v>0</v>
      </c>
      <c r="U44" s="12"/>
      <c r="V44" s="8"/>
    </row>
    <row r="45" spans="1:22" x14ac:dyDescent="0.25">
      <c r="A45" s="8"/>
      <c r="B45" s="9" t="e">
        <f>VLOOKUP(A45,'Data - (WRC)'!$U$2:$V$100,2,FALSE)</f>
        <v>#N/A</v>
      </c>
      <c r="C45" s="10"/>
      <c r="D45" s="11"/>
      <c r="E45" s="11"/>
      <c r="F45" s="11"/>
      <c r="G45" s="11"/>
      <c r="H45" s="11"/>
      <c r="I45" s="11"/>
      <c r="J45" s="12">
        <f t="shared" si="2"/>
        <v>0</v>
      </c>
      <c r="K45" s="12">
        <f t="shared" si="3"/>
        <v>0</v>
      </c>
      <c r="L45" s="12">
        <f t="shared" si="4"/>
        <v>0</v>
      </c>
      <c r="M45" s="12">
        <f t="shared" si="5"/>
        <v>0</v>
      </c>
      <c r="N45" s="12">
        <f t="shared" si="6"/>
        <v>0</v>
      </c>
      <c r="O45" s="12">
        <f t="shared" si="12"/>
        <v>0</v>
      </c>
      <c r="P45" s="12">
        <f t="shared" si="7"/>
        <v>0</v>
      </c>
      <c r="Q45" s="12">
        <f t="shared" si="8"/>
        <v>0</v>
      </c>
      <c r="R45" s="12">
        <f t="shared" si="9"/>
        <v>0</v>
      </c>
      <c r="S45" s="12">
        <f t="shared" si="10"/>
        <v>0</v>
      </c>
      <c r="T45" s="12">
        <f t="shared" si="11"/>
        <v>0</v>
      </c>
      <c r="U45" s="12"/>
      <c r="V45" s="8"/>
    </row>
    <row r="46" spans="1:22" x14ac:dyDescent="0.25">
      <c r="A46" s="8"/>
      <c r="B46" s="9" t="e">
        <f>VLOOKUP(A46,'Data - (WRC)'!$U$2:$V$100,2,FALSE)</f>
        <v>#N/A</v>
      </c>
      <c r="C46" s="10"/>
      <c r="D46" s="11"/>
      <c r="E46" s="11"/>
      <c r="F46" s="11"/>
      <c r="G46" s="11"/>
      <c r="H46" s="11"/>
      <c r="I46" s="11"/>
      <c r="J46" s="12">
        <f t="shared" si="2"/>
        <v>0</v>
      </c>
      <c r="K46" s="12">
        <f t="shared" si="3"/>
        <v>0</v>
      </c>
      <c r="L46" s="12">
        <f t="shared" si="4"/>
        <v>0</v>
      </c>
      <c r="M46" s="12">
        <f t="shared" si="5"/>
        <v>0</v>
      </c>
      <c r="N46" s="12">
        <f t="shared" si="6"/>
        <v>0</v>
      </c>
      <c r="O46" s="12">
        <f t="shared" si="12"/>
        <v>0</v>
      </c>
      <c r="P46" s="12">
        <f t="shared" si="7"/>
        <v>0</v>
      </c>
      <c r="Q46" s="12">
        <f t="shared" si="8"/>
        <v>0</v>
      </c>
      <c r="R46" s="12">
        <f t="shared" si="9"/>
        <v>0</v>
      </c>
      <c r="S46" s="12">
        <f t="shared" si="10"/>
        <v>0</v>
      </c>
      <c r="T46" s="12">
        <f t="shared" si="11"/>
        <v>0</v>
      </c>
      <c r="U46" s="12"/>
      <c r="V46" s="8"/>
    </row>
    <row r="47" spans="1:22" x14ac:dyDescent="0.25">
      <c r="A47" s="8"/>
      <c r="B47" s="9" t="e">
        <f>VLOOKUP(A47,'Data - (WRC)'!$U$2:$V$100,2,FALSE)</f>
        <v>#N/A</v>
      </c>
      <c r="C47" s="10"/>
      <c r="D47" s="11"/>
      <c r="E47" s="11"/>
      <c r="F47" s="11"/>
      <c r="G47" s="11"/>
      <c r="H47" s="11"/>
      <c r="I47" s="11"/>
      <c r="J47" s="12">
        <f t="shared" si="2"/>
        <v>0</v>
      </c>
      <c r="K47" s="12">
        <f t="shared" si="3"/>
        <v>0</v>
      </c>
      <c r="L47" s="12">
        <f t="shared" si="4"/>
        <v>0</v>
      </c>
      <c r="M47" s="12">
        <f t="shared" si="5"/>
        <v>0</v>
      </c>
      <c r="N47" s="12">
        <f t="shared" si="6"/>
        <v>0</v>
      </c>
      <c r="O47" s="12">
        <f t="shared" si="12"/>
        <v>0</v>
      </c>
      <c r="P47" s="12">
        <f t="shared" si="7"/>
        <v>0</v>
      </c>
      <c r="Q47" s="12">
        <f t="shared" si="8"/>
        <v>0</v>
      </c>
      <c r="R47" s="12">
        <f t="shared" si="9"/>
        <v>0</v>
      </c>
      <c r="S47" s="12">
        <f t="shared" si="10"/>
        <v>0</v>
      </c>
      <c r="T47" s="12">
        <f t="shared" si="11"/>
        <v>0</v>
      </c>
      <c r="U47" s="12"/>
      <c r="V47" s="8"/>
    </row>
    <row r="48" spans="1:22" x14ac:dyDescent="0.25">
      <c r="A48" s="8"/>
      <c r="B48" s="9" t="e">
        <f>VLOOKUP(A48,'Data - (WRC)'!$U$2:$V$100,2,FALSE)</f>
        <v>#N/A</v>
      </c>
      <c r="C48" s="10"/>
      <c r="D48" s="11"/>
      <c r="E48" s="11"/>
      <c r="F48" s="11"/>
      <c r="G48" s="11"/>
      <c r="H48" s="11"/>
      <c r="I48" s="11"/>
      <c r="J48" s="12">
        <f t="shared" si="2"/>
        <v>0</v>
      </c>
      <c r="K48" s="12">
        <f t="shared" si="3"/>
        <v>0</v>
      </c>
      <c r="L48" s="12">
        <f t="shared" si="4"/>
        <v>0</v>
      </c>
      <c r="M48" s="12">
        <f t="shared" si="5"/>
        <v>0</v>
      </c>
      <c r="N48" s="12">
        <f t="shared" si="6"/>
        <v>0</v>
      </c>
      <c r="O48" s="12">
        <f t="shared" si="12"/>
        <v>0</v>
      </c>
      <c r="P48" s="12">
        <f t="shared" si="7"/>
        <v>0</v>
      </c>
      <c r="Q48" s="12">
        <f t="shared" si="8"/>
        <v>0</v>
      </c>
      <c r="R48" s="12">
        <f t="shared" si="9"/>
        <v>0</v>
      </c>
      <c r="S48" s="12">
        <f t="shared" si="10"/>
        <v>0</v>
      </c>
      <c r="T48" s="12">
        <f t="shared" si="11"/>
        <v>0</v>
      </c>
      <c r="U48" s="12"/>
      <c r="V48" s="8"/>
    </row>
    <row r="49" spans="1:38" x14ac:dyDescent="0.25">
      <c r="A49" s="8"/>
      <c r="B49" s="9" t="e">
        <f>VLOOKUP(A49,'Data - (WRC)'!$U$2:$V$100,2,FALSE)</f>
        <v>#N/A</v>
      </c>
      <c r="C49" s="10"/>
      <c r="D49" s="11"/>
      <c r="E49" s="11"/>
      <c r="F49" s="11"/>
      <c r="G49" s="11"/>
      <c r="H49" s="11"/>
      <c r="I49" s="11"/>
      <c r="J49" s="12">
        <f t="shared" si="2"/>
        <v>0</v>
      </c>
      <c r="K49" s="12">
        <f t="shared" si="3"/>
        <v>0</v>
      </c>
      <c r="L49" s="12">
        <f t="shared" si="4"/>
        <v>0</v>
      </c>
      <c r="M49" s="12">
        <f t="shared" si="5"/>
        <v>0</v>
      </c>
      <c r="N49" s="12">
        <f t="shared" si="6"/>
        <v>0</v>
      </c>
      <c r="O49" s="12">
        <f t="shared" si="12"/>
        <v>0</v>
      </c>
      <c r="P49" s="12">
        <f t="shared" si="7"/>
        <v>0</v>
      </c>
      <c r="Q49" s="12">
        <f t="shared" si="8"/>
        <v>0</v>
      </c>
      <c r="R49" s="12">
        <f t="shared" si="9"/>
        <v>0</v>
      </c>
      <c r="S49" s="12">
        <f t="shared" si="10"/>
        <v>0</v>
      </c>
      <c r="T49" s="12">
        <f t="shared" si="11"/>
        <v>0</v>
      </c>
      <c r="U49" s="12"/>
      <c r="V49" s="8"/>
    </row>
    <row r="50" spans="1:38" x14ac:dyDescent="0.25">
      <c r="A50" s="8"/>
      <c r="B50" s="9" t="e">
        <f>VLOOKUP(A50,'Data - (WRC)'!$U$2:$V$100,2,FALSE)</f>
        <v>#N/A</v>
      </c>
      <c r="C50" s="10"/>
      <c r="D50" s="11"/>
      <c r="E50" s="11"/>
      <c r="F50" s="11"/>
      <c r="G50" s="11"/>
      <c r="H50" s="11"/>
      <c r="I50" s="11"/>
      <c r="J50" s="12">
        <f t="shared" si="2"/>
        <v>0</v>
      </c>
      <c r="K50" s="12">
        <f t="shared" si="3"/>
        <v>0</v>
      </c>
      <c r="L50" s="12">
        <f t="shared" si="4"/>
        <v>0</v>
      </c>
      <c r="M50" s="12">
        <f t="shared" si="5"/>
        <v>0</v>
      </c>
      <c r="N50" s="12">
        <f t="shared" si="6"/>
        <v>0</v>
      </c>
      <c r="O50" s="12">
        <f t="shared" si="12"/>
        <v>0</v>
      </c>
      <c r="P50" s="12">
        <f t="shared" si="7"/>
        <v>0</v>
      </c>
      <c r="Q50" s="12">
        <f t="shared" si="8"/>
        <v>0</v>
      </c>
      <c r="R50" s="12">
        <f t="shared" si="9"/>
        <v>0</v>
      </c>
      <c r="S50" s="12">
        <f t="shared" si="10"/>
        <v>0</v>
      </c>
      <c r="T50" s="12">
        <f t="shared" si="11"/>
        <v>0</v>
      </c>
      <c r="U50" s="12"/>
      <c r="V50" s="8"/>
    </row>
    <row r="51" spans="1:38" x14ac:dyDescent="0.25">
      <c r="A51" s="8"/>
      <c r="B51" s="9" t="e">
        <f>VLOOKUP(A51,'Data - (WRC)'!$U$2:$V$100,2,FALSE)</f>
        <v>#N/A</v>
      </c>
      <c r="C51" s="10"/>
      <c r="D51" s="11"/>
      <c r="E51" s="11"/>
      <c r="F51" s="11"/>
      <c r="G51" s="11"/>
      <c r="H51" s="11"/>
      <c r="I51" s="11"/>
      <c r="J51" s="12">
        <f t="shared" si="2"/>
        <v>0</v>
      </c>
      <c r="K51" s="12">
        <f t="shared" si="3"/>
        <v>0</v>
      </c>
      <c r="L51" s="12">
        <f t="shared" si="4"/>
        <v>0</v>
      </c>
      <c r="M51" s="12">
        <f t="shared" si="5"/>
        <v>0</v>
      </c>
      <c r="N51" s="12">
        <f t="shared" si="6"/>
        <v>0</v>
      </c>
      <c r="O51" s="12">
        <f t="shared" si="12"/>
        <v>0</v>
      </c>
      <c r="P51" s="12">
        <f t="shared" si="7"/>
        <v>0</v>
      </c>
      <c r="Q51" s="12">
        <f t="shared" si="8"/>
        <v>0</v>
      </c>
      <c r="R51" s="12">
        <f t="shared" si="9"/>
        <v>0</v>
      </c>
      <c r="S51" s="12">
        <f t="shared" si="10"/>
        <v>0</v>
      </c>
      <c r="T51" s="12">
        <f t="shared" si="11"/>
        <v>0</v>
      </c>
      <c r="U51" s="12"/>
      <c r="V51" s="8"/>
    </row>
    <row r="52" spans="1:38" x14ac:dyDescent="0.25">
      <c r="A52" s="8"/>
      <c r="B52" s="9" t="e">
        <f>VLOOKUP(A52,'Data - (WRC)'!$U$2:$V$100,2,FALSE)</f>
        <v>#N/A</v>
      </c>
      <c r="C52" s="10"/>
      <c r="D52" s="11"/>
      <c r="E52" s="11"/>
      <c r="F52" s="11"/>
      <c r="G52" s="11"/>
      <c r="H52" s="11"/>
      <c r="I52" s="11"/>
      <c r="J52" s="12">
        <f t="shared" si="2"/>
        <v>0</v>
      </c>
      <c r="K52" s="12">
        <f t="shared" si="3"/>
        <v>0</v>
      </c>
      <c r="L52" s="12">
        <f t="shared" si="4"/>
        <v>0</v>
      </c>
      <c r="M52" s="12">
        <f t="shared" si="5"/>
        <v>0</v>
      </c>
      <c r="N52" s="12">
        <f t="shared" si="6"/>
        <v>0</v>
      </c>
      <c r="O52" s="12">
        <f t="shared" si="12"/>
        <v>0</v>
      </c>
      <c r="P52" s="12">
        <f t="shared" si="7"/>
        <v>0</v>
      </c>
      <c r="Q52" s="12">
        <f t="shared" si="8"/>
        <v>0</v>
      </c>
      <c r="R52" s="12">
        <f t="shared" si="9"/>
        <v>0</v>
      </c>
      <c r="S52" s="12">
        <f t="shared" si="10"/>
        <v>0</v>
      </c>
      <c r="T52" s="12">
        <f t="shared" si="11"/>
        <v>0</v>
      </c>
      <c r="U52" s="12"/>
      <c r="V52" s="8"/>
    </row>
    <row r="53" spans="1:38" x14ac:dyDescent="0.25">
      <c r="A53" s="8"/>
      <c r="B53" s="9" t="e">
        <f>VLOOKUP(A53,'Data - (WRC)'!$U$2:$V$100,2,FALSE)</f>
        <v>#N/A</v>
      </c>
      <c r="C53" s="10"/>
      <c r="D53" s="11"/>
      <c r="E53" s="11"/>
      <c r="F53" s="11"/>
      <c r="G53" s="11"/>
      <c r="H53" s="11"/>
      <c r="I53" s="11"/>
      <c r="J53" s="12">
        <f t="shared" si="2"/>
        <v>0</v>
      </c>
      <c r="K53" s="12">
        <f t="shared" si="3"/>
        <v>0</v>
      </c>
      <c r="L53" s="12">
        <f t="shared" si="4"/>
        <v>0</v>
      </c>
      <c r="M53" s="12">
        <f t="shared" si="5"/>
        <v>0</v>
      </c>
      <c r="N53" s="12">
        <f t="shared" si="6"/>
        <v>0</v>
      </c>
      <c r="O53" s="12">
        <f t="shared" si="12"/>
        <v>0</v>
      </c>
      <c r="P53" s="12">
        <f t="shared" si="7"/>
        <v>0</v>
      </c>
      <c r="Q53" s="12">
        <f t="shared" si="8"/>
        <v>0</v>
      </c>
      <c r="R53" s="12">
        <f t="shared" si="9"/>
        <v>0</v>
      </c>
      <c r="S53" s="12">
        <f t="shared" si="10"/>
        <v>0</v>
      </c>
      <c r="T53" s="12">
        <f t="shared" si="11"/>
        <v>0</v>
      </c>
      <c r="U53" s="12"/>
      <c r="V53" s="8"/>
    </row>
    <row r="54" spans="1:38" x14ac:dyDescent="0.25">
      <c r="A54" s="8"/>
      <c r="B54" s="9" t="e">
        <f>VLOOKUP(A54,'Data - (WRC)'!$U$2:$V$100,2,FALSE)</f>
        <v>#N/A</v>
      </c>
      <c r="C54" s="10"/>
      <c r="D54" s="11"/>
      <c r="E54" s="11"/>
      <c r="F54" s="11"/>
      <c r="G54" s="11"/>
      <c r="H54" s="11"/>
      <c r="I54" s="11"/>
      <c r="J54" s="12">
        <f t="shared" si="2"/>
        <v>0</v>
      </c>
      <c r="K54" s="12">
        <f t="shared" si="3"/>
        <v>0</v>
      </c>
      <c r="L54" s="12">
        <f t="shared" si="4"/>
        <v>0</v>
      </c>
      <c r="M54" s="12">
        <f t="shared" si="5"/>
        <v>0</v>
      </c>
      <c r="N54" s="12">
        <f t="shared" si="6"/>
        <v>0</v>
      </c>
      <c r="O54" s="12">
        <f t="shared" si="12"/>
        <v>0</v>
      </c>
      <c r="P54" s="12">
        <f t="shared" si="7"/>
        <v>0</v>
      </c>
      <c r="Q54" s="12">
        <f t="shared" si="8"/>
        <v>0</v>
      </c>
      <c r="R54" s="12">
        <f t="shared" si="9"/>
        <v>0</v>
      </c>
      <c r="S54" s="12">
        <f t="shared" si="10"/>
        <v>0</v>
      </c>
      <c r="T54" s="12">
        <f t="shared" si="11"/>
        <v>0</v>
      </c>
      <c r="U54" s="12"/>
      <c r="V54" s="8"/>
      <c r="AL54" s="60">
        <f>'Log - (PSECW)'!J56+'Log - (WRC)'!J50+'Log - (WBL)'!J55+'Log - (School #4)'!J64+SUM('Log - (School #5)'!J4:J53)+SUM('Log - (School #7)'!J4:J53)</f>
        <v>0</v>
      </c>
    </row>
    <row r="55" spans="1:38" ht="15.5" x14ac:dyDescent="0.25">
      <c r="A55" s="118" t="s">
        <v>84</v>
      </c>
      <c r="B55" s="119"/>
      <c r="C55" s="119"/>
      <c r="D55" s="119"/>
      <c r="E55" s="119"/>
      <c r="F55" s="119"/>
      <c r="G55" s="119"/>
      <c r="H55" s="119"/>
      <c r="I55" s="120"/>
      <c r="J55" s="61">
        <f t="shared" ref="J55:O55" si="13">SUM(J5:J49)</f>
        <v>0</v>
      </c>
      <c r="K55" s="61">
        <f t="shared" si="13"/>
        <v>0</v>
      </c>
      <c r="L55" s="61">
        <f t="shared" si="13"/>
        <v>0</v>
      </c>
      <c r="M55" s="61">
        <f t="shared" si="13"/>
        <v>0</v>
      </c>
      <c r="N55" s="61">
        <f t="shared" si="13"/>
        <v>0</v>
      </c>
      <c r="O55" s="61">
        <f t="shared" si="13"/>
        <v>0</v>
      </c>
      <c r="P55" s="61">
        <f>SUM(P5:P54)</f>
        <v>0</v>
      </c>
      <c r="Q55" s="61">
        <f>SUM(Q5:Q54)</f>
        <v>0</v>
      </c>
      <c r="R55" s="61">
        <f>SUM(R5:R54)</f>
        <v>0</v>
      </c>
      <c r="S55" s="61">
        <f>SUM(S5:S54)</f>
        <v>0</v>
      </c>
      <c r="T55" s="61">
        <f>SUM(T5:T54)</f>
        <v>0</v>
      </c>
      <c r="U55" s="61"/>
      <c r="V55" s="62"/>
    </row>
    <row r="56" spans="1:38" ht="18" x14ac:dyDescent="0.25">
      <c r="A56" s="116" t="s">
        <v>16</v>
      </c>
      <c r="B56" s="116"/>
      <c r="C56" s="116"/>
      <c r="D56" s="116"/>
      <c r="E56" s="116"/>
      <c r="F56" s="116"/>
      <c r="G56" s="116"/>
      <c r="H56" s="116"/>
      <c r="I56" s="116"/>
      <c r="J56" s="116"/>
      <c r="K56" s="116"/>
      <c r="L56" s="116"/>
      <c r="M56" s="116"/>
      <c r="N56" s="116"/>
      <c r="O56" s="116"/>
      <c r="P56" s="14"/>
      <c r="Q56" s="14"/>
      <c r="R56" s="14"/>
      <c r="S56" s="14"/>
      <c r="T56" s="14"/>
      <c r="U56" s="15">
        <f>SUM(U5:U54)</f>
        <v>0</v>
      </c>
      <c r="V56" s="16"/>
    </row>
    <row r="57" spans="1:38" ht="18" x14ac:dyDescent="0.25">
      <c r="A57" s="116" t="s">
        <v>17</v>
      </c>
      <c r="B57" s="116"/>
      <c r="C57" s="116"/>
      <c r="D57" s="116"/>
      <c r="E57" s="116"/>
      <c r="F57" s="116"/>
      <c r="G57" s="116"/>
      <c r="H57" s="116"/>
      <c r="I57" s="116"/>
      <c r="J57" s="116"/>
      <c r="K57" s="116"/>
      <c r="L57" s="116"/>
      <c r="M57" s="116"/>
      <c r="N57" s="116"/>
      <c r="O57" s="116"/>
      <c r="P57" s="14"/>
      <c r="Q57" s="14"/>
      <c r="R57" s="14"/>
      <c r="S57" s="14"/>
      <c r="T57" s="14"/>
      <c r="U57" s="15">
        <f>SUM(J5:O54)</f>
        <v>0</v>
      </c>
      <c r="V57" s="16"/>
    </row>
    <row r="58" spans="1:38" ht="18" x14ac:dyDescent="0.25">
      <c r="A58" s="116" t="s">
        <v>18</v>
      </c>
      <c r="B58" s="116"/>
      <c r="C58" s="116"/>
      <c r="D58" s="116"/>
      <c r="E58" s="116"/>
      <c r="F58" s="116"/>
      <c r="G58" s="116"/>
      <c r="H58" s="116"/>
      <c r="I58" s="116"/>
      <c r="J58" s="116"/>
      <c r="K58" s="116"/>
      <c r="L58" s="116"/>
      <c r="M58" s="116"/>
      <c r="N58" s="116"/>
      <c r="O58" s="116"/>
      <c r="P58" s="14"/>
      <c r="Q58" s="14"/>
      <c r="R58" s="14"/>
      <c r="S58" s="14"/>
      <c r="T58" s="14"/>
      <c r="U58" s="15">
        <f>SUM(U56:U57)</f>
        <v>0</v>
      </c>
      <c r="V58" s="16"/>
    </row>
  </sheetData>
  <mergeCells count="11">
    <mergeCell ref="V2:V3"/>
    <mergeCell ref="A2:A3"/>
    <mergeCell ref="B2:B3"/>
    <mergeCell ref="C2:C3"/>
    <mergeCell ref="D2:I2"/>
    <mergeCell ref="J2:O2"/>
    <mergeCell ref="A55:I55"/>
    <mergeCell ref="A56:O56"/>
    <mergeCell ref="A57:O57"/>
    <mergeCell ref="A58:O58"/>
    <mergeCell ref="P2:T2"/>
  </mergeCells>
  <pageMargins left="0.28000000000000003" right="0.17" top="0.55000000000000004" bottom="0.9" header="0.5" footer="0.5"/>
  <pageSetup scale="66" fitToWidth="0" fitToHeight="0" orientation="landscape" r:id="rId1"/>
  <colBreaks count="1" manualBreakCount="1">
    <brk id="21" max="37"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(WRC)'!$U$2:$U$51</xm:f>
          </x14:formula1>
          <xm:sqref>A5:A54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B129"/>
  <sheetViews>
    <sheetView zoomScaleNormal="100" workbookViewId="0">
      <selection activeCell="A2" sqref="A2:E2"/>
    </sheetView>
  </sheetViews>
  <sheetFormatPr defaultRowHeight="12.5" x14ac:dyDescent="0.25"/>
  <cols>
    <col min="1" max="2" width="15.7265625" customWidth="1"/>
    <col min="3" max="3" width="17" style="6" bestFit="1" customWidth="1"/>
    <col min="4" max="4" width="11.54296875" style="7" bestFit="1" customWidth="1"/>
    <col min="5" max="5" width="23.453125" style="6" bestFit="1" customWidth="1"/>
    <col min="6" max="6" width="12.453125" style="6" bestFit="1" customWidth="1"/>
    <col min="7" max="7" width="3.7265625" bestFit="1" customWidth="1"/>
    <col min="8" max="8" width="8.26953125" bestFit="1" customWidth="1"/>
    <col min="9" max="9" width="8.26953125" customWidth="1"/>
    <col min="10" max="10" width="6.453125" bestFit="1" customWidth="1"/>
    <col min="11" max="11" width="4.453125" bestFit="1" customWidth="1"/>
    <col min="12" max="12" width="18" bestFit="1" customWidth="1"/>
    <col min="13" max="13" width="35.26953125" customWidth="1"/>
    <col min="14" max="14" width="23.7265625" customWidth="1"/>
    <col min="15" max="15" width="17" bestFit="1" customWidth="1"/>
    <col min="16" max="16" width="19" customWidth="1"/>
    <col min="21" max="21" width="18.7265625" hidden="1" customWidth="1"/>
    <col min="22" max="22" width="0" hidden="1" customWidth="1"/>
    <col min="25" max="25" width="11" customWidth="1"/>
    <col min="26" max="26" width="9.81640625" customWidth="1"/>
    <col min="27" max="27" width="35" customWidth="1"/>
    <col min="28" max="28" width="23.453125" customWidth="1"/>
  </cols>
  <sheetData>
    <row r="1" spans="1:28" ht="29" x14ac:dyDescent="0.25">
      <c r="A1" s="1" t="s">
        <v>94</v>
      </c>
      <c r="B1" s="1" t="s">
        <v>95</v>
      </c>
      <c r="C1" s="1" t="s">
        <v>93</v>
      </c>
      <c r="D1" s="1" t="s">
        <v>10</v>
      </c>
      <c r="E1" s="1" t="s">
        <v>11</v>
      </c>
      <c r="F1" s="1" t="s">
        <v>12</v>
      </c>
      <c r="G1" s="1" t="s">
        <v>85</v>
      </c>
      <c r="H1" s="1" t="s">
        <v>86</v>
      </c>
      <c r="I1" s="69" t="s">
        <v>101</v>
      </c>
      <c r="J1" s="1" t="s">
        <v>87</v>
      </c>
      <c r="K1" s="1" t="s">
        <v>88</v>
      </c>
      <c r="L1" s="1" t="s">
        <v>89</v>
      </c>
      <c r="M1" s="1" t="s">
        <v>90</v>
      </c>
      <c r="N1" s="1" t="s">
        <v>91</v>
      </c>
      <c r="O1" s="1" t="s">
        <v>92</v>
      </c>
      <c r="P1" s="69" t="s">
        <v>119</v>
      </c>
      <c r="Y1" s="73"/>
      <c r="Z1" s="73"/>
      <c r="AA1" s="73" t="s">
        <v>90</v>
      </c>
      <c r="AB1" s="73" t="s">
        <v>91</v>
      </c>
    </row>
    <row r="2" spans="1:28" ht="15.5" x14ac:dyDescent="0.25">
      <c r="A2" s="94"/>
      <c r="B2" s="94"/>
      <c r="C2" s="94"/>
      <c r="D2" s="86"/>
      <c r="E2" s="94"/>
      <c r="F2" s="2"/>
      <c r="G2" s="63"/>
      <c r="H2" s="63"/>
      <c r="I2" s="63"/>
      <c r="J2" s="63"/>
      <c r="K2" s="63"/>
      <c r="L2" s="64"/>
      <c r="M2" s="65"/>
      <c r="N2" s="65"/>
      <c r="O2" s="64"/>
      <c r="P2" s="64"/>
      <c r="U2" t="str">
        <f>$C2 &amp; ", " &amp; $A2</f>
        <v xml:space="preserve">, </v>
      </c>
      <c r="V2" s="70">
        <f>$D2</f>
        <v>0</v>
      </c>
      <c r="Y2" s="72"/>
      <c r="AA2" s="73" t="s">
        <v>110</v>
      </c>
      <c r="AB2" s="73" t="s">
        <v>115</v>
      </c>
    </row>
    <row r="3" spans="1:28" ht="15.5" x14ac:dyDescent="0.25">
      <c r="A3" s="2"/>
      <c r="B3" s="2"/>
      <c r="C3" s="2"/>
      <c r="D3" s="63"/>
      <c r="E3" s="2"/>
      <c r="F3" s="2"/>
      <c r="G3" s="66"/>
      <c r="H3" s="66"/>
      <c r="I3" s="66"/>
      <c r="J3" s="66"/>
      <c r="K3" s="66"/>
      <c r="L3" s="67"/>
      <c r="M3" s="65"/>
      <c r="N3" s="65"/>
      <c r="O3" s="64"/>
      <c r="P3" s="64"/>
      <c r="U3" t="str">
        <f t="shared" ref="U3:U51" si="0">$C3 &amp; ", " &amp; $A3</f>
        <v xml:space="preserve">, </v>
      </c>
      <c r="V3" s="70">
        <f t="shared" ref="V3:V51" si="1">$D3</f>
        <v>0</v>
      </c>
      <c r="Y3" s="72"/>
      <c r="AA3" s="73" t="s">
        <v>111</v>
      </c>
      <c r="AB3" s="73" t="s">
        <v>116</v>
      </c>
    </row>
    <row r="4" spans="1:28" ht="15.5" x14ac:dyDescent="0.25">
      <c r="A4" s="2"/>
      <c r="B4" s="2"/>
      <c r="C4" s="2"/>
      <c r="D4" s="3"/>
      <c r="E4" s="2"/>
      <c r="F4" s="2"/>
      <c r="G4" s="63"/>
      <c r="H4" s="63"/>
      <c r="I4" s="63"/>
      <c r="J4" s="63"/>
      <c r="K4" s="63"/>
      <c r="L4" s="64"/>
      <c r="M4" s="65"/>
      <c r="N4" s="65"/>
      <c r="O4" s="64"/>
      <c r="P4" s="64"/>
      <c r="U4" t="str">
        <f t="shared" si="0"/>
        <v xml:space="preserve">, </v>
      </c>
      <c r="V4" s="70">
        <f t="shared" si="1"/>
        <v>0</v>
      </c>
      <c r="Y4" s="72"/>
      <c r="AA4" s="73" t="s">
        <v>112</v>
      </c>
    </row>
    <row r="5" spans="1:28" ht="15.5" x14ac:dyDescent="0.25">
      <c r="A5" s="2"/>
      <c r="B5" s="2"/>
      <c r="C5" s="2"/>
      <c r="D5" s="3"/>
      <c r="E5" s="2"/>
      <c r="F5" s="2"/>
      <c r="G5" s="63"/>
      <c r="H5" s="63"/>
      <c r="I5" s="63"/>
      <c r="J5" s="63"/>
      <c r="K5" s="63"/>
      <c r="L5" s="64"/>
      <c r="M5" s="65"/>
      <c r="N5" s="65"/>
      <c r="O5" s="64"/>
      <c r="P5" s="64"/>
      <c r="U5" t="str">
        <f t="shared" si="0"/>
        <v xml:space="preserve">, </v>
      </c>
      <c r="V5" s="70">
        <f t="shared" si="1"/>
        <v>0</v>
      </c>
      <c r="Y5" s="72"/>
      <c r="AA5" s="73" t="s">
        <v>113</v>
      </c>
    </row>
    <row r="6" spans="1:28" ht="15.5" x14ac:dyDescent="0.25">
      <c r="A6" s="2"/>
      <c r="B6" s="2"/>
      <c r="C6" s="2"/>
      <c r="D6" s="3"/>
      <c r="E6" s="2"/>
      <c r="F6" s="2"/>
      <c r="G6" s="63"/>
      <c r="H6" s="63"/>
      <c r="I6" s="63"/>
      <c r="J6" s="63"/>
      <c r="K6" s="63"/>
      <c r="L6" s="64"/>
      <c r="M6" s="65"/>
      <c r="N6" s="65"/>
      <c r="O6" s="64"/>
      <c r="P6" s="64"/>
      <c r="U6" t="str">
        <f t="shared" si="0"/>
        <v xml:space="preserve">, </v>
      </c>
      <c r="V6" s="70">
        <f t="shared" si="1"/>
        <v>0</v>
      </c>
      <c r="Y6" s="72"/>
      <c r="AA6" s="73" t="s">
        <v>114</v>
      </c>
    </row>
    <row r="7" spans="1:28" ht="14.5" x14ac:dyDescent="0.25">
      <c r="A7" s="2"/>
      <c r="B7" s="2"/>
      <c r="C7" s="2"/>
      <c r="D7" s="3"/>
      <c r="E7" s="2"/>
      <c r="F7" s="2"/>
      <c r="G7" s="63"/>
      <c r="H7" s="63"/>
      <c r="I7" s="63"/>
      <c r="J7" s="63"/>
      <c r="K7" s="63"/>
      <c r="L7" s="64"/>
      <c r="M7" s="65"/>
      <c r="N7" s="65"/>
      <c r="O7" s="64"/>
      <c r="P7" s="64"/>
      <c r="U7" t="str">
        <f t="shared" si="0"/>
        <v xml:space="preserve">, </v>
      </c>
      <c r="V7" s="70">
        <f t="shared" si="1"/>
        <v>0</v>
      </c>
    </row>
    <row r="8" spans="1:28" ht="14.5" x14ac:dyDescent="0.25">
      <c r="A8" s="2"/>
      <c r="B8" s="2"/>
      <c r="C8" s="2"/>
      <c r="D8" s="3"/>
      <c r="E8" s="2"/>
      <c r="F8" s="2"/>
      <c r="G8" s="63"/>
      <c r="H8" s="63"/>
      <c r="I8" s="63"/>
      <c r="J8" s="63"/>
      <c r="K8" s="63"/>
      <c r="L8" s="64"/>
      <c r="M8" s="65"/>
      <c r="N8" s="65"/>
      <c r="O8" s="64"/>
      <c r="P8" s="64"/>
      <c r="U8" t="str">
        <f t="shared" si="0"/>
        <v xml:space="preserve">, </v>
      </c>
      <c r="V8" s="70">
        <f t="shared" si="1"/>
        <v>0</v>
      </c>
    </row>
    <row r="9" spans="1:28" ht="14.5" x14ac:dyDescent="0.25">
      <c r="A9" s="2"/>
      <c r="B9" s="2"/>
      <c r="C9" s="2"/>
      <c r="D9" s="3"/>
      <c r="E9" s="2"/>
      <c r="F9" s="2"/>
      <c r="G9" s="63"/>
      <c r="H9" s="63"/>
      <c r="I9" s="63"/>
      <c r="J9" s="63"/>
      <c r="K9" s="63"/>
      <c r="L9" s="64"/>
      <c r="M9" s="65"/>
      <c r="N9" s="65"/>
      <c r="O9" s="64"/>
      <c r="P9" s="64"/>
      <c r="U9" t="str">
        <f t="shared" si="0"/>
        <v xml:space="preserve">, </v>
      </c>
      <c r="V9" s="70">
        <f t="shared" si="1"/>
        <v>0</v>
      </c>
    </row>
    <row r="10" spans="1:28" ht="14.5" x14ac:dyDescent="0.25">
      <c r="A10" s="2"/>
      <c r="B10" s="2"/>
      <c r="C10" s="2"/>
      <c r="D10" s="3"/>
      <c r="E10" s="2"/>
      <c r="F10" s="2"/>
      <c r="G10" s="63"/>
      <c r="H10" s="63"/>
      <c r="I10" s="63"/>
      <c r="J10" s="63"/>
      <c r="K10" s="63"/>
      <c r="L10" s="64"/>
      <c r="M10" s="65"/>
      <c r="N10" s="65"/>
      <c r="O10" s="64"/>
      <c r="P10" s="64"/>
      <c r="U10" t="str">
        <f t="shared" si="0"/>
        <v xml:space="preserve">, </v>
      </c>
      <c r="V10" s="70">
        <f t="shared" si="1"/>
        <v>0</v>
      </c>
    </row>
    <row r="11" spans="1:28" ht="14.5" x14ac:dyDescent="0.25">
      <c r="A11" s="2"/>
      <c r="B11" s="2"/>
      <c r="C11" s="2"/>
      <c r="D11" s="3"/>
      <c r="E11" s="2"/>
      <c r="F11" s="2"/>
      <c r="G11" s="63"/>
      <c r="H11" s="63"/>
      <c r="I11" s="63"/>
      <c r="J11" s="63"/>
      <c r="K11" s="63"/>
      <c r="L11" s="64"/>
      <c r="M11" s="65"/>
      <c r="N11" s="65"/>
      <c r="O11" s="64"/>
      <c r="P11" s="64"/>
      <c r="U11" t="str">
        <f t="shared" si="0"/>
        <v xml:space="preserve">, </v>
      </c>
      <c r="V11" s="70">
        <f t="shared" si="1"/>
        <v>0</v>
      </c>
    </row>
    <row r="12" spans="1:28" ht="14.5" x14ac:dyDescent="0.25">
      <c r="A12" s="2"/>
      <c r="B12" s="2"/>
      <c r="C12" s="2"/>
      <c r="D12" s="3"/>
      <c r="E12" s="2"/>
      <c r="F12" s="2"/>
      <c r="G12" s="63"/>
      <c r="H12" s="63"/>
      <c r="I12" s="63"/>
      <c r="J12" s="63"/>
      <c r="K12" s="63"/>
      <c r="L12" s="64"/>
      <c r="M12" s="65"/>
      <c r="N12" s="65"/>
      <c r="O12" s="64"/>
      <c r="P12" s="64"/>
      <c r="U12" t="str">
        <f t="shared" si="0"/>
        <v xml:space="preserve">, </v>
      </c>
      <c r="V12" s="70">
        <f t="shared" si="1"/>
        <v>0</v>
      </c>
    </row>
    <row r="13" spans="1:28" ht="14.5" x14ac:dyDescent="0.25">
      <c r="A13" s="2"/>
      <c r="B13" s="2"/>
      <c r="C13" s="2"/>
      <c r="D13" s="63"/>
      <c r="E13" s="2"/>
      <c r="F13" s="2"/>
      <c r="G13" s="66"/>
      <c r="H13" s="66"/>
      <c r="I13" s="66"/>
      <c r="J13" s="66"/>
      <c r="K13" s="66"/>
      <c r="L13" s="67"/>
      <c r="M13" s="65"/>
      <c r="N13" s="65"/>
      <c r="O13" s="64"/>
      <c r="P13" s="64"/>
      <c r="U13" t="str">
        <f t="shared" si="0"/>
        <v xml:space="preserve">, </v>
      </c>
      <c r="V13" s="70">
        <f t="shared" si="1"/>
        <v>0</v>
      </c>
    </row>
    <row r="14" spans="1:28" ht="14.5" x14ac:dyDescent="0.25">
      <c r="A14" s="2"/>
      <c r="B14" s="2"/>
      <c r="C14" s="2"/>
      <c r="D14" s="3"/>
      <c r="E14" s="2"/>
      <c r="F14" s="2"/>
      <c r="G14" s="63"/>
      <c r="H14" s="63"/>
      <c r="I14" s="63"/>
      <c r="J14" s="63"/>
      <c r="K14" s="63"/>
      <c r="L14" s="64"/>
      <c r="M14" s="65"/>
      <c r="N14" s="65"/>
      <c r="O14" s="64"/>
      <c r="P14" s="64"/>
      <c r="U14" t="str">
        <f t="shared" si="0"/>
        <v xml:space="preserve">, </v>
      </c>
      <c r="V14" s="70">
        <f t="shared" si="1"/>
        <v>0</v>
      </c>
    </row>
    <row r="15" spans="1:28" ht="14.5" x14ac:dyDescent="0.25">
      <c r="A15" s="2"/>
      <c r="B15" s="2"/>
      <c r="C15" s="2"/>
      <c r="D15" s="63"/>
      <c r="E15" s="2"/>
      <c r="F15" s="2"/>
      <c r="G15" s="63"/>
      <c r="H15" s="63"/>
      <c r="I15" s="63"/>
      <c r="J15" s="63"/>
      <c r="K15" s="63"/>
      <c r="L15" s="64"/>
      <c r="M15" s="65"/>
      <c r="N15" s="65"/>
      <c r="O15" s="64"/>
      <c r="P15" s="64"/>
      <c r="U15" t="str">
        <f t="shared" si="0"/>
        <v xml:space="preserve">, </v>
      </c>
      <c r="V15" s="70">
        <f t="shared" si="1"/>
        <v>0</v>
      </c>
    </row>
    <row r="16" spans="1:28" ht="14.5" x14ac:dyDescent="0.25">
      <c r="A16" s="2"/>
      <c r="B16" s="2"/>
      <c r="C16" s="2"/>
      <c r="D16" s="3"/>
      <c r="E16" s="2"/>
      <c r="F16" s="2"/>
      <c r="G16" s="63"/>
      <c r="H16" s="63"/>
      <c r="I16" s="63"/>
      <c r="J16" s="63"/>
      <c r="K16" s="63"/>
      <c r="L16" s="64"/>
      <c r="M16" s="65"/>
      <c r="N16" s="65"/>
      <c r="O16" s="64"/>
      <c r="P16" s="64"/>
      <c r="U16" t="str">
        <f t="shared" si="0"/>
        <v xml:space="preserve">, </v>
      </c>
      <c r="V16" s="70">
        <f t="shared" si="1"/>
        <v>0</v>
      </c>
    </row>
    <row r="17" spans="1:22" ht="14.5" x14ac:dyDescent="0.25">
      <c r="A17" s="2"/>
      <c r="B17" s="2"/>
      <c r="C17" s="2"/>
      <c r="D17" s="3"/>
      <c r="E17" s="2"/>
      <c r="F17" s="2"/>
      <c r="G17" s="63"/>
      <c r="H17" s="63"/>
      <c r="I17" s="63"/>
      <c r="J17" s="63"/>
      <c r="K17" s="63"/>
      <c r="L17" s="64"/>
      <c r="M17" s="65"/>
      <c r="N17" s="65"/>
      <c r="O17" s="64"/>
      <c r="P17" s="64"/>
      <c r="U17" t="str">
        <f t="shared" si="0"/>
        <v xml:space="preserve">, </v>
      </c>
      <c r="V17" s="70">
        <f t="shared" si="1"/>
        <v>0</v>
      </c>
    </row>
    <row r="18" spans="1:22" ht="14.5" x14ac:dyDescent="0.25">
      <c r="A18" s="2"/>
      <c r="B18" s="2"/>
      <c r="C18" s="2"/>
      <c r="D18" s="3"/>
      <c r="E18" s="2"/>
      <c r="F18" s="2"/>
      <c r="G18" s="63"/>
      <c r="H18" s="63"/>
      <c r="I18" s="63"/>
      <c r="J18" s="63"/>
      <c r="K18" s="63"/>
      <c r="L18" s="64"/>
      <c r="M18" s="65"/>
      <c r="N18" s="65"/>
      <c r="O18" s="64"/>
      <c r="P18" s="64"/>
      <c r="U18" t="str">
        <f t="shared" si="0"/>
        <v xml:space="preserve">, </v>
      </c>
      <c r="V18" s="70">
        <f t="shared" si="1"/>
        <v>0</v>
      </c>
    </row>
    <row r="19" spans="1:22" ht="14.5" x14ac:dyDescent="0.25">
      <c r="A19" s="2"/>
      <c r="B19" s="2"/>
      <c r="C19" s="2"/>
      <c r="D19" s="3"/>
      <c r="E19" s="2"/>
      <c r="F19" s="2"/>
      <c r="G19" s="63"/>
      <c r="H19" s="63"/>
      <c r="I19" s="63"/>
      <c r="J19" s="63"/>
      <c r="K19" s="63"/>
      <c r="L19" s="64"/>
      <c r="M19" s="65"/>
      <c r="N19" s="65"/>
      <c r="O19" s="64"/>
      <c r="P19" s="64"/>
      <c r="U19" t="str">
        <f t="shared" si="0"/>
        <v xml:space="preserve">, </v>
      </c>
      <c r="V19" s="70">
        <f t="shared" si="1"/>
        <v>0</v>
      </c>
    </row>
    <row r="20" spans="1:22" ht="14.5" x14ac:dyDescent="0.25">
      <c r="A20" s="2"/>
      <c r="B20" s="2"/>
      <c r="C20" s="2"/>
      <c r="D20" s="3"/>
      <c r="E20" s="2"/>
      <c r="F20" s="2"/>
      <c r="G20" s="63"/>
      <c r="H20" s="63"/>
      <c r="I20" s="63"/>
      <c r="J20" s="63"/>
      <c r="K20" s="63"/>
      <c r="L20" s="64"/>
      <c r="M20" s="65"/>
      <c r="N20" s="65"/>
      <c r="O20" s="64"/>
      <c r="P20" s="64"/>
      <c r="U20" t="str">
        <f t="shared" si="0"/>
        <v xml:space="preserve">, </v>
      </c>
      <c r="V20" s="70">
        <f t="shared" si="1"/>
        <v>0</v>
      </c>
    </row>
    <row r="21" spans="1:22" ht="14.5" x14ac:dyDescent="0.25">
      <c r="A21" s="2"/>
      <c r="B21" s="2"/>
      <c r="C21" s="2"/>
      <c r="D21" s="3"/>
      <c r="E21" s="2"/>
      <c r="F21" s="2"/>
      <c r="G21" s="63"/>
      <c r="H21" s="63"/>
      <c r="I21" s="63"/>
      <c r="J21" s="63"/>
      <c r="K21" s="63"/>
      <c r="L21" s="64"/>
      <c r="M21" s="65"/>
      <c r="N21" s="65"/>
      <c r="O21" s="64"/>
      <c r="P21" s="64"/>
      <c r="U21" t="str">
        <f t="shared" si="0"/>
        <v xml:space="preserve">, </v>
      </c>
      <c r="V21" s="70">
        <f t="shared" si="1"/>
        <v>0</v>
      </c>
    </row>
    <row r="22" spans="1:22" ht="14.5" x14ac:dyDescent="0.25">
      <c r="A22" s="2"/>
      <c r="B22" s="2"/>
      <c r="C22" s="2"/>
      <c r="D22" s="3"/>
      <c r="E22" s="2"/>
      <c r="F22" s="2"/>
      <c r="G22" s="63"/>
      <c r="H22" s="63"/>
      <c r="I22" s="63"/>
      <c r="J22" s="63"/>
      <c r="K22" s="63"/>
      <c r="L22" s="64"/>
      <c r="M22" s="65"/>
      <c r="N22" s="65"/>
      <c r="O22" s="64"/>
      <c r="P22" s="64"/>
      <c r="U22" t="str">
        <f t="shared" si="0"/>
        <v xml:space="preserve">, </v>
      </c>
      <c r="V22" s="70">
        <f t="shared" si="1"/>
        <v>0</v>
      </c>
    </row>
    <row r="23" spans="1:22" ht="14.5" x14ac:dyDescent="0.25">
      <c r="A23" s="2"/>
      <c r="B23" s="2"/>
      <c r="C23" s="2"/>
      <c r="D23" s="3"/>
      <c r="E23" s="2"/>
      <c r="F23" s="2"/>
      <c r="G23" s="63"/>
      <c r="H23" s="63"/>
      <c r="I23" s="63"/>
      <c r="J23" s="63"/>
      <c r="K23" s="63"/>
      <c r="L23" s="64"/>
      <c r="M23" s="65"/>
      <c r="N23" s="65"/>
      <c r="O23" s="64"/>
      <c r="P23" s="64"/>
      <c r="U23" t="str">
        <f t="shared" si="0"/>
        <v xml:space="preserve">, </v>
      </c>
      <c r="V23" s="70">
        <f t="shared" si="1"/>
        <v>0</v>
      </c>
    </row>
    <row r="24" spans="1:22" ht="14.5" x14ac:dyDescent="0.25">
      <c r="A24" s="2"/>
      <c r="B24" s="2"/>
      <c r="C24" s="2"/>
      <c r="D24" s="3"/>
      <c r="E24" s="2"/>
      <c r="F24" s="2"/>
      <c r="G24" s="63"/>
      <c r="H24" s="63"/>
      <c r="I24" s="63"/>
      <c r="J24" s="63"/>
      <c r="K24" s="63"/>
      <c r="L24" s="64"/>
      <c r="M24" s="65"/>
      <c r="N24" s="65"/>
      <c r="O24" s="64"/>
      <c r="P24" s="64"/>
      <c r="U24" t="str">
        <f t="shared" si="0"/>
        <v xml:space="preserve">, </v>
      </c>
      <c r="V24" s="70">
        <f t="shared" si="1"/>
        <v>0</v>
      </c>
    </row>
    <row r="25" spans="1:22" ht="14.5" x14ac:dyDescent="0.25">
      <c r="A25" s="2"/>
      <c r="B25" s="2"/>
      <c r="C25" s="2"/>
      <c r="D25" s="3"/>
      <c r="E25" s="2"/>
      <c r="F25" s="2"/>
      <c r="G25" s="63"/>
      <c r="H25" s="63"/>
      <c r="I25" s="63"/>
      <c r="J25" s="63"/>
      <c r="K25" s="63"/>
      <c r="L25" s="64"/>
      <c r="M25" s="65"/>
      <c r="N25" s="65"/>
      <c r="O25" s="64"/>
      <c r="P25" s="64"/>
      <c r="U25" t="str">
        <f t="shared" si="0"/>
        <v xml:space="preserve">, </v>
      </c>
      <c r="V25" s="70">
        <f t="shared" si="1"/>
        <v>0</v>
      </c>
    </row>
    <row r="26" spans="1:22" ht="14.5" x14ac:dyDescent="0.25">
      <c r="A26" s="2"/>
      <c r="B26" s="2"/>
      <c r="C26" s="2"/>
      <c r="D26" s="3"/>
      <c r="E26" s="2"/>
      <c r="F26" s="2"/>
      <c r="G26" s="63"/>
      <c r="H26" s="63"/>
      <c r="I26" s="63"/>
      <c r="J26" s="63"/>
      <c r="K26" s="63"/>
      <c r="L26" s="64"/>
      <c r="M26" s="65"/>
      <c r="N26" s="65"/>
      <c r="O26" s="64"/>
      <c r="P26" s="64"/>
      <c r="U26" t="str">
        <f t="shared" si="0"/>
        <v xml:space="preserve">, </v>
      </c>
      <c r="V26" s="70">
        <f t="shared" si="1"/>
        <v>0</v>
      </c>
    </row>
    <row r="27" spans="1:22" ht="14.5" x14ac:dyDescent="0.25">
      <c r="A27" s="2"/>
      <c r="B27" s="2"/>
      <c r="C27" s="2"/>
      <c r="D27" s="3"/>
      <c r="E27" s="2"/>
      <c r="F27" s="2"/>
      <c r="G27" s="63"/>
      <c r="H27" s="63"/>
      <c r="I27" s="63"/>
      <c r="J27" s="63"/>
      <c r="K27" s="63"/>
      <c r="L27" s="64"/>
      <c r="M27" s="65"/>
      <c r="N27" s="65"/>
      <c r="O27" s="64"/>
      <c r="P27" s="64"/>
      <c r="U27" t="str">
        <f t="shared" si="0"/>
        <v xml:space="preserve">, </v>
      </c>
      <c r="V27" s="70">
        <f t="shared" si="1"/>
        <v>0</v>
      </c>
    </row>
    <row r="28" spans="1:22" ht="14.5" x14ac:dyDescent="0.25">
      <c r="A28" s="2"/>
      <c r="B28" s="2"/>
      <c r="C28" s="2"/>
      <c r="D28" s="3"/>
      <c r="E28" s="2"/>
      <c r="F28" s="2"/>
      <c r="G28" s="63"/>
      <c r="H28" s="63"/>
      <c r="I28" s="63"/>
      <c r="J28" s="63"/>
      <c r="K28" s="63"/>
      <c r="L28" s="64"/>
      <c r="M28" s="65"/>
      <c r="N28" s="65"/>
      <c r="O28" s="64"/>
      <c r="P28" s="64"/>
      <c r="U28" t="str">
        <f t="shared" si="0"/>
        <v xml:space="preserve">, </v>
      </c>
      <c r="V28" s="70">
        <f t="shared" si="1"/>
        <v>0</v>
      </c>
    </row>
    <row r="29" spans="1:22" ht="14.5" x14ac:dyDescent="0.25">
      <c r="A29" s="2"/>
      <c r="B29" s="2"/>
      <c r="C29" s="2"/>
      <c r="D29" s="3"/>
      <c r="E29" s="2"/>
      <c r="F29" s="2"/>
      <c r="G29" s="63"/>
      <c r="H29" s="63"/>
      <c r="I29" s="63"/>
      <c r="J29" s="63"/>
      <c r="K29" s="63"/>
      <c r="L29" s="64"/>
      <c r="M29" s="65"/>
      <c r="N29" s="65"/>
      <c r="O29" s="64"/>
      <c r="P29" s="64"/>
      <c r="U29" t="str">
        <f t="shared" si="0"/>
        <v xml:space="preserve">, </v>
      </c>
      <c r="V29" s="70">
        <f t="shared" si="1"/>
        <v>0</v>
      </c>
    </row>
    <row r="30" spans="1:22" ht="14.5" x14ac:dyDescent="0.25">
      <c r="A30" s="2"/>
      <c r="B30" s="2"/>
      <c r="C30" s="2"/>
      <c r="D30" s="3"/>
      <c r="E30" s="2"/>
      <c r="F30" s="2"/>
      <c r="G30" s="63"/>
      <c r="H30" s="63"/>
      <c r="I30" s="63"/>
      <c r="J30" s="63"/>
      <c r="K30" s="63"/>
      <c r="L30" s="64"/>
      <c r="M30" s="65"/>
      <c r="N30" s="65"/>
      <c r="O30" s="64"/>
      <c r="P30" s="64"/>
      <c r="U30" t="str">
        <f t="shared" si="0"/>
        <v xml:space="preserve">, </v>
      </c>
      <c r="V30" s="70">
        <f t="shared" si="1"/>
        <v>0</v>
      </c>
    </row>
    <row r="31" spans="1:22" ht="14.5" x14ac:dyDescent="0.25">
      <c r="A31" s="2"/>
      <c r="B31" s="2"/>
      <c r="C31" s="2"/>
      <c r="D31" s="3"/>
      <c r="E31" s="2"/>
      <c r="F31" s="2"/>
      <c r="G31" s="63"/>
      <c r="H31" s="63"/>
      <c r="I31" s="63"/>
      <c r="J31" s="63"/>
      <c r="K31" s="63"/>
      <c r="L31" s="64"/>
      <c r="M31" s="65"/>
      <c r="N31" s="65"/>
      <c r="O31" s="64"/>
      <c r="P31" s="64"/>
      <c r="U31" t="str">
        <f t="shared" si="0"/>
        <v xml:space="preserve">, </v>
      </c>
      <c r="V31" s="70">
        <f t="shared" si="1"/>
        <v>0</v>
      </c>
    </row>
    <row r="32" spans="1:22" ht="14.5" x14ac:dyDescent="0.25">
      <c r="A32" s="2"/>
      <c r="B32" s="2"/>
      <c r="C32" s="2"/>
      <c r="D32" s="3"/>
      <c r="E32" s="2"/>
      <c r="F32" s="2"/>
      <c r="G32" s="63"/>
      <c r="H32" s="63"/>
      <c r="I32" s="63"/>
      <c r="J32" s="63"/>
      <c r="K32" s="63"/>
      <c r="L32" s="64"/>
      <c r="M32" s="65"/>
      <c r="N32" s="65"/>
      <c r="O32" s="64"/>
      <c r="P32" s="64"/>
      <c r="U32" t="str">
        <f t="shared" si="0"/>
        <v xml:space="preserve">, </v>
      </c>
      <c r="V32" s="70">
        <f t="shared" si="1"/>
        <v>0</v>
      </c>
    </row>
    <row r="33" spans="1:22" ht="14.5" x14ac:dyDescent="0.25">
      <c r="A33" s="2"/>
      <c r="B33" s="2"/>
      <c r="C33" s="2"/>
      <c r="D33" s="3"/>
      <c r="E33" s="2"/>
      <c r="F33" s="2"/>
      <c r="G33" s="63"/>
      <c r="H33" s="63"/>
      <c r="I33" s="63"/>
      <c r="J33" s="63"/>
      <c r="K33" s="63"/>
      <c r="L33" s="64"/>
      <c r="M33" s="65"/>
      <c r="N33" s="65"/>
      <c r="O33" s="64"/>
      <c r="P33" s="64"/>
      <c r="U33" t="str">
        <f t="shared" si="0"/>
        <v xml:space="preserve">, </v>
      </c>
      <c r="V33" s="70">
        <f t="shared" si="1"/>
        <v>0</v>
      </c>
    </row>
    <row r="34" spans="1:22" ht="14.5" x14ac:dyDescent="0.25">
      <c r="A34" s="2"/>
      <c r="B34" s="2"/>
      <c r="C34" s="2"/>
      <c r="D34" s="3"/>
      <c r="E34" s="2"/>
      <c r="F34" s="2"/>
      <c r="G34" s="63"/>
      <c r="H34" s="63"/>
      <c r="I34" s="63"/>
      <c r="J34" s="63"/>
      <c r="K34" s="63"/>
      <c r="L34" s="64"/>
      <c r="M34" s="65"/>
      <c r="N34" s="65"/>
      <c r="O34" s="64"/>
      <c r="P34" s="64"/>
      <c r="U34" t="str">
        <f t="shared" si="0"/>
        <v xml:space="preserve">, </v>
      </c>
      <c r="V34" s="70">
        <f t="shared" si="1"/>
        <v>0</v>
      </c>
    </row>
    <row r="35" spans="1:22" ht="14.5" x14ac:dyDescent="0.25">
      <c r="A35" s="2"/>
      <c r="B35" s="2"/>
      <c r="C35" s="2"/>
      <c r="D35" s="3"/>
      <c r="E35" s="2"/>
      <c r="F35" s="2"/>
      <c r="G35" s="63"/>
      <c r="H35" s="63"/>
      <c r="I35" s="63"/>
      <c r="J35" s="63"/>
      <c r="K35" s="63"/>
      <c r="L35" s="64"/>
      <c r="M35" s="65"/>
      <c r="N35" s="65"/>
      <c r="O35" s="64"/>
      <c r="P35" s="64"/>
      <c r="U35" t="str">
        <f t="shared" si="0"/>
        <v xml:space="preserve">, </v>
      </c>
      <c r="V35" s="70">
        <f t="shared" si="1"/>
        <v>0</v>
      </c>
    </row>
    <row r="36" spans="1:22" ht="14.5" x14ac:dyDescent="0.25">
      <c r="A36" s="2"/>
      <c r="B36" s="2"/>
      <c r="C36" s="2"/>
      <c r="D36" s="3"/>
      <c r="E36" s="2"/>
      <c r="F36" s="2"/>
      <c r="G36" s="63"/>
      <c r="H36" s="63"/>
      <c r="I36" s="63"/>
      <c r="J36" s="63"/>
      <c r="K36" s="63"/>
      <c r="L36" s="64"/>
      <c r="M36" s="65"/>
      <c r="N36" s="65"/>
      <c r="O36" s="64"/>
      <c r="P36" s="64"/>
      <c r="U36" t="str">
        <f t="shared" si="0"/>
        <v xml:space="preserve">, </v>
      </c>
      <c r="V36" s="70">
        <f t="shared" si="1"/>
        <v>0</v>
      </c>
    </row>
    <row r="37" spans="1:22" ht="14.5" x14ac:dyDescent="0.25">
      <c r="A37" s="2"/>
      <c r="B37" s="2"/>
      <c r="C37" s="2"/>
      <c r="D37" s="3"/>
      <c r="E37" s="2"/>
      <c r="F37" s="2"/>
      <c r="G37" s="63"/>
      <c r="H37" s="63"/>
      <c r="I37" s="63"/>
      <c r="J37" s="63"/>
      <c r="K37" s="63"/>
      <c r="L37" s="64"/>
      <c r="M37" s="65"/>
      <c r="N37" s="65"/>
      <c r="O37" s="64"/>
      <c r="P37" s="64"/>
      <c r="U37" t="str">
        <f t="shared" si="0"/>
        <v xml:space="preserve">, </v>
      </c>
      <c r="V37" s="70">
        <f t="shared" si="1"/>
        <v>0</v>
      </c>
    </row>
    <row r="38" spans="1:22" ht="14.5" x14ac:dyDescent="0.25">
      <c r="A38" s="2"/>
      <c r="B38" s="2"/>
      <c r="C38" s="2"/>
      <c r="D38" s="3"/>
      <c r="E38" s="2"/>
      <c r="F38" s="2"/>
      <c r="G38" s="63"/>
      <c r="H38" s="63"/>
      <c r="I38" s="63"/>
      <c r="J38" s="63"/>
      <c r="K38" s="63"/>
      <c r="L38" s="64"/>
      <c r="M38" s="65"/>
      <c r="N38" s="65"/>
      <c r="O38" s="64"/>
      <c r="P38" s="64"/>
      <c r="U38" t="str">
        <f t="shared" si="0"/>
        <v xml:space="preserve">, </v>
      </c>
      <c r="V38" s="70">
        <f t="shared" si="1"/>
        <v>0</v>
      </c>
    </row>
    <row r="39" spans="1:22" ht="14.5" x14ac:dyDescent="0.25">
      <c r="A39" s="2"/>
      <c r="B39" s="2"/>
      <c r="C39" s="2"/>
      <c r="D39" s="3"/>
      <c r="E39" s="2"/>
      <c r="F39" s="2"/>
      <c r="G39" s="63"/>
      <c r="H39" s="63"/>
      <c r="I39" s="63"/>
      <c r="J39" s="63"/>
      <c r="K39" s="63"/>
      <c r="L39" s="64"/>
      <c r="M39" s="65"/>
      <c r="N39" s="65"/>
      <c r="O39" s="64"/>
      <c r="P39" s="64"/>
      <c r="U39" t="str">
        <f t="shared" si="0"/>
        <v xml:space="preserve">, </v>
      </c>
      <c r="V39" s="70">
        <f t="shared" si="1"/>
        <v>0</v>
      </c>
    </row>
    <row r="40" spans="1:22" ht="14.5" x14ac:dyDescent="0.25">
      <c r="A40" s="2"/>
      <c r="B40" s="2"/>
      <c r="C40" s="2"/>
      <c r="D40" s="3"/>
      <c r="E40" s="2"/>
      <c r="F40" s="2"/>
      <c r="G40" s="63"/>
      <c r="H40" s="63"/>
      <c r="I40" s="63"/>
      <c r="J40" s="63"/>
      <c r="K40" s="63"/>
      <c r="L40" s="64"/>
      <c r="M40" s="65"/>
      <c r="N40" s="65"/>
      <c r="O40" s="64"/>
      <c r="P40" s="64"/>
      <c r="U40" t="str">
        <f t="shared" si="0"/>
        <v xml:space="preserve">, </v>
      </c>
      <c r="V40" s="70">
        <f t="shared" si="1"/>
        <v>0</v>
      </c>
    </row>
    <row r="41" spans="1:22" ht="14.5" x14ac:dyDescent="0.25">
      <c r="A41" s="2"/>
      <c r="B41" s="2"/>
      <c r="C41" s="2"/>
      <c r="D41" s="3"/>
      <c r="E41" s="2"/>
      <c r="F41" s="2"/>
      <c r="G41" s="63"/>
      <c r="H41" s="63"/>
      <c r="I41" s="63"/>
      <c r="J41" s="63"/>
      <c r="K41" s="63"/>
      <c r="L41" s="64"/>
      <c r="M41" s="65"/>
      <c r="N41" s="65"/>
      <c r="O41" s="64"/>
      <c r="P41" s="64"/>
      <c r="U41" t="str">
        <f t="shared" si="0"/>
        <v xml:space="preserve">, </v>
      </c>
      <c r="V41" s="70">
        <f t="shared" si="1"/>
        <v>0</v>
      </c>
    </row>
    <row r="42" spans="1:22" ht="14.5" x14ac:dyDescent="0.25">
      <c r="A42" s="2"/>
      <c r="B42" s="2"/>
      <c r="C42" s="2"/>
      <c r="D42" s="3"/>
      <c r="E42" s="2"/>
      <c r="F42" s="2"/>
      <c r="G42" s="63"/>
      <c r="H42" s="63"/>
      <c r="I42" s="63"/>
      <c r="J42" s="63"/>
      <c r="K42" s="63"/>
      <c r="L42" s="64"/>
      <c r="M42" s="65"/>
      <c r="N42" s="65"/>
      <c r="O42" s="64"/>
      <c r="P42" s="64"/>
      <c r="U42" t="str">
        <f t="shared" si="0"/>
        <v xml:space="preserve">, </v>
      </c>
      <c r="V42" s="70">
        <f t="shared" si="1"/>
        <v>0</v>
      </c>
    </row>
    <row r="43" spans="1:22" ht="14.5" x14ac:dyDescent="0.25">
      <c r="A43" s="2"/>
      <c r="B43" s="2"/>
      <c r="C43" s="2"/>
      <c r="D43" s="3"/>
      <c r="E43" s="2"/>
      <c r="F43" s="2"/>
      <c r="G43" s="63"/>
      <c r="H43" s="63"/>
      <c r="I43" s="63"/>
      <c r="J43" s="63"/>
      <c r="K43" s="63"/>
      <c r="L43" s="64"/>
      <c r="M43" s="65"/>
      <c r="N43" s="65"/>
      <c r="O43" s="64"/>
      <c r="P43" s="64"/>
      <c r="U43" t="str">
        <f t="shared" si="0"/>
        <v xml:space="preserve">, </v>
      </c>
      <c r="V43" s="70">
        <f t="shared" si="1"/>
        <v>0</v>
      </c>
    </row>
    <row r="44" spans="1:22" ht="14.5" x14ac:dyDescent="0.25">
      <c r="A44" s="2"/>
      <c r="B44" s="2"/>
      <c r="C44" s="2"/>
      <c r="D44" s="3"/>
      <c r="E44" s="2"/>
      <c r="F44" s="2"/>
      <c r="G44" s="63"/>
      <c r="H44" s="63"/>
      <c r="I44" s="63"/>
      <c r="J44" s="63"/>
      <c r="K44" s="63"/>
      <c r="L44" s="64"/>
      <c r="M44" s="65"/>
      <c r="N44" s="65"/>
      <c r="O44" s="64"/>
      <c r="P44" s="64"/>
      <c r="U44" t="str">
        <f t="shared" si="0"/>
        <v xml:space="preserve">, </v>
      </c>
      <c r="V44" s="70">
        <f t="shared" si="1"/>
        <v>0</v>
      </c>
    </row>
    <row r="45" spans="1:22" ht="14.5" x14ac:dyDescent="0.25">
      <c r="A45" s="2"/>
      <c r="B45" s="2"/>
      <c r="C45" s="2"/>
      <c r="D45" s="3"/>
      <c r="E45" s="2"/>
      <c r="F45" s="2"/>
      <c r="G45" s="63"/>
      <c r="H45" s="63"/>
      <c r="I45" s="63"/>
      <c r="J45" s="63"/>
      <c r="K45" s="63"/>
      <c r="L45" s="64"/>
      <c r="M45" s="65"/>
      <c r="N45" s="65"/>
      <c r="O45" s="64"/>
      <c r="P45" s="64"/>
      <c r="U45" t="str">
        <f t="shared" si="0"/>
        <v xml:space="preserve">, </v>
      </c>
      <c r="V45" s="70">
        <f t="shared" si="1"/>
        <v>0</v>
      </c>
    </row>
    <row r="46" spans="1:22" ht="14.5" x14ac:dyDescent="0.25">
      <c r="A46" s="2"/>
      <c r="B46" s="2"/>
      <c r="C46" s="2"/>
      <c r="D46" s="3"/>
      <c r="E46" s="2"/>
      <c r="F46" s="2"/>
      <c r="G46" s="63"/>
      <c r="H46" s="63"/>
      <c r="I46" s="63"/>
      <c r="J46" s="63"/>
      <c r="K46" s="63"/>
      <c r="L46" s="64"/>
      <c r="M46" s="65"/>
      <c r="N46" s="65"/>
      <c r="O46" s="64"/>
      <c r="P46" s="64"/>
      <c r="U46" t="str">
        <f t="shared" si="0"/>
        <v xml:space="preserve">, </v>
      </c>
      <c r="V46" s="70">
        <f t="shared" si="1"/>
        <v>0</v>
      </c>
    </row>
    <row r="47" spans="1:22" ht="14.5" x14ac:dyDescent="0.25">
      <c r="A47" s="2"/>
      <c r="B47" s="2"/>
      <c r="C47" s="2"/>
      <c r="D47" s="3"/>
      <c r="E47" s="2"/>
      <c r="F47" s="2"/>
      <c r="G47" s="63"/>
      <c r="H47" s="63"/>
      <c r="I47" s="63"/>
      <c r="J47" s="63"/>
      <c r="K47" s="63"/>
      <c r="L47" s="64"/>
      <c r="M47" s="65"/>
      <c r="N47" s="65"/>
      <c r="O47" s="64"/>
      <c r="P47" s="64"/>
      <c r="U47" t="str">
        <f t="shared" si="0"/>
        <v xml:space="preserve">, </v>
      </c>
      <c r="V47" s="70">
        <f t="shared" si="1"/>
        <v>0</v>
      </c>
    </row>
    <row r="48" spans="1:22" ht="14.5" x14ac:dyDescent="0.25">
      <c r="A48" s="2"/>
      <c r="B48" s="2"/>
      <c r="C48" s="2"/>
      <c r="D48" s="3"/>
      <c r="E48" s="2"/>
      <c r="F48" s="2"/>
      <c r="G48" s="63"/>
      <c r="H48" s="63"/>
      <c r="I48" s="63"/>
      <c r="J48" s="63"/>
      <c r="K48" s="63"/>
      <c r="L48" s="64"/>
      <c r="M48" s="65"/>
      <c r="N48" s="65"/>
      <c r="O48" s="64"/>
      <c r="P48" s="64"/>
      <c r="U48" t="str">
        <f t="shared" si="0"/>
        <v xml:space="preserve">, </v>
      </c>
      <c r="V48" s="70">
        <f t="shared" si="1"/>
        <v>0</v>
      </c>
    </row>
    <row r="49" spans="1:22" ht="14.5" x14ac:dyDescent="0.25">
      <c r="A49" s="2"/>
      <c r="B49" s="2"/>
      <c r="C49" s="2"/>
      <c r="D49" s="3"/>
      <c r="E49" s="2"/>
      <c r="F49" s="2"/>
      <c r="G49" s="63"/>
      <c r="H49" s="63"/>
      <c r="I49" s="63"/>
      <c r="J49" s="63"/>
      <c r="K49" s="63"/>
      <c r="L49" s="64"/>
      <c r="M49" s="65"/>
      <c r="N49" s="65"/>
      <c r="O49" s="64"/>
      <c r="P49" s="64"/>
      <c r="U49" t="str">
        <f t="shared" si="0"/>
        <v xml:space="preserve">, </v>
      </c>
      <c r="V49" s="70">
        <f t="shared" si="1"/>
        <v>0</v>
      </c>
    </row>
    <row r="50" spans="1:22" ht="14.5" x14ac:dyDescent="0.25">
      <c r="A50" s="2"/>
      <c r="B50" s="2"/>
      <c r="C50" s="2"/>
      <c r="D50" s="3"/>
      <c r="E50" s="2"/>
      <c r="F50" s="2"/>
      <c r="G50" s="63"/>
      <c r="H50" s="63"/>
      <c r="I50" s="63"/>
      <c r="J50" s="63"/>
      <c r="K50" s="63"/>
      <c r="L50" s="64"/>
      <c r="M50" s="65"/>
      <c r="N50" s="65"/>
      <c r="O50" s="64"/>
      <c r="P50" s="64"/>
      <c r="U50" t="str">
        <f t="shared" si="0"/>
        <v xml:space="preserve">, </v>
      </c>
      <c r="V50" s="70">
        <f t="shared" si="1"/>
        <v>0</v>
      </c>
    </row>
    <row r="51" spans="1:22" ht="14.5" x14ac:dyDescent="0.25">
      <c r="A51" s="2"/>
      <c r="B51" s="2"/>
      <c r="C51" s="2"/>
      <c r="D51" s="3"/>
      <c r="E51" s="2"/>
      <c r="F51" s="2"/>
      <c r="G51" s="63"/>
      <c r="H51" s="63"/>
      <c r="I51" s="63"/>
      <c r="J51" s="63"/>
      <c r="K51" s="63"/>
      <c r="L51" s="64"/>
      <c r="M51" s="65"/>
      <c r="N51" s="65"/>
      <c r="O51" s="64"/>
      <c r="P51" s="64"/>
      <c r="U51" t="str">
        <f t="shared" si="0"/>
        <v xml:space="preserve">, </v>
      </c>
      <c r="V51" s="70">
        <f t="shared" si="1"/>
        <v>0</v>
      </c>
    </row>
    <row r="52" spans="1:22" x14ac:dyDescent="0.25">
      <c r="D52" s="5"/>
      <c r="E52" s="4"/>
      <c r="V52" s="70"/>
    </row>
    <row r="53" spans="1:22" x14ac:dyDescent="0.25">
      <c r="D53" s="5"/>
      <c r="E53" s="4"/>
      <c r="V53" s="70"/>
    </row>
    <row r="54" spans="1:22" x14ac:dyDescent="0.25">
      <c r="D54" s="5"/>
      <c r="E54" s="4"/>
      <c r="V54" s="70"/>
    </row>
    <row r="55" spans="1:22" x14ac:dyDescent="0.25">
      <c r="D55" s="5"/>
      <c r="E55" s="4"/>
      <c r="V55" s="70"/>
    </row>
    <row r="56" spans="1:22" x14ac:dyDescent="0.25">
      <c r="D56" s="5"/>
      <c r="E56" s="4"/>
      <c r="V56" s="70"/>
    </row>
    <row r="57" spans="1:22" x14ac:dyDescent="0.25">
      <c r="D57" s="5"/>
      <c r="E57" s="4"/>
      <c r="V57" s="70"/>
    </row>
    <row r="58" spans="1:22" x14ac:dyDescent="0.25">
      <c r="D58" s="5"/>
      <c r="E58" s="4"/>
      <c r="V58" s="70"/>
    </row>
    <row r="59" spans="1:22" x14ac:dyDescent="0.25">
      <c r="D59" s="5"/>
      <c r="E59" s="4"/>
      <c r="V59" s="70"/>
    </row>
    <row r="60" spans="1:22" x14ac:dyDescent="0.25">
      <c r="D60" s="5"/>
      <c r="E60" s="4"/>
      <c r="V60" s="70"/>
    </row>
    <row r="61" spans="1:22" x14ac:dyDescent="0.25">
      <c r="D61" s="5"/>
      <c r="E61" s="4"/>
      <c r="V61" s="70"/>
    </row>
    <row r="62" spans="1:22" x14ac:dyDescent="0.25">
      <c r="D62" s="5"/>
      <c r="E62" s="4"/>
      <c r="V62" s="70"/>
    </row>
    <row r="63" spans="1:22" x14ac:dyDescent="0.25">
      <c r="D63" s="5"/>
      <c r="E63" s="4"/>
      <c r="V63" s="70"/>
    </row>
    <row r="64" spans="1:22" x14ac:dyDescent="0.25">
      <c r="D64" s="5"/>
      <c r="E64" s="4"/>
      <c r="V64" s="70"/>
    </row>
    <row r="65" spans="4:22" customFormat="1" x14ac:dyDescent="0.25">
      <c r="D65" s="5"/>
      <c r="E65" s="4"/>
      <c r="F65" s="6"/>
      <c r="V65" s="70"/>
    </row>
    <row r="66" spans="4:22" customFormat="1" x14ac:dyDescent="0.25">
      <c r="D66" s="5"/>
      <c r="E66" s="4"/>
      <c r="F66" s="6"/>
      <c r="V66" s="70"/>
    </row>
    <row r="67" spans="4:22" customFormat="1" x14ac:dyDescent="0.25">
      <c r="D67" s="5"/>
      <c r="E67" s="4"/>
      <c r="F67" s="6"/>
      <c r="V67" s="70"/>
    </row>
    <row r="68" spans="4:22" customFormat="1" x14ac:dyDescent="0.25">
      <c r="D68" s="5"/>
      <c r="E68" s="4"/>
      <c r="F68" s="6"/>
      <c r="V68" s="70"/>
    </row>
    <row r="69" spans="4:22" customFormat="1" x14ac:dyDescent="0.25">
      <c r="D69" s="5"/>
      <c r="E69" s="4"/>
      <c r="F69" s="6"/>
      <c r="V69" s="70"/>
    </row>
    <row r="70" spans="4:22" customFormat="1" x14ac:dyDescent="0.25">
      <c r="D70" s="5"/>
      <c r="E70" s="4"/>
      <c r="F70" s="6"/>
      <c r="V70" s="70"/>
    </row>
    <row r="71" spans="4:22" customFormat="1" x14ac:dyDescent="0.25">
      <c r="D71" s="5"/>
      <c r="E71" s="4"/>
      <c r="F71" s="6"/>
      <c r="V71" s="70"/>
    </row>
    <row r="72" spans="4:22" customFormat="1" x14ac:dyDescent="0.25">
      <c r="D72" s="5"/>
      <c r="E72" s="4"/>
      <c r="F72" s="6"/>
      <c r="V72" s="70"/>
    </row>
    <row r="73" spans="4:22" customFormat="1" x14ac:dyDescent="0.25">
      <c r="D73" s="5"/>
      <c r="E73" s="4"/>
      <c r="F73" s="6"/>
      <c r="V73" s="70"/>
    </row>
    <row r="74" spans="4:22" customFormat="1" x14ac:dyDescent="0.25">
      <c r="D74" s="5"/>
      <c r="E74" s="4"/>
      <c r="F74" s="6"/>
    </row>
    <row r="75" spans="4:22" customFormat="1" x14ac:dyDescent="0.25">
      <c r="D75" s="5"/>
      <c r="E75" s="4"/>
      <c r="F75" s="6"/>
    </row>
    <row r="76" spans="4:22" customFormat="1" x14ac:dyDescent="0.25">
      <c r="D76" s="5"/>
      <c r="E76" s="4"/>
      <c r="F76" s="6"/>
    </row>
    <row r="77" spans="4:22" customFormat="1" x14ac:dyDescent="0.25">
      <c r="D77" s="5"/>
      <c r="E77" s="4"/>
      <c r="F77" s="6"/>
    </row>
    <row r="78" spans="4:22" customFormat="1" x14ac:dyDescent="0.25">
      <c r="D78" s="5"/>
      <c r="E78" s="4"/>
      <c r="F78" s="6"/>
    </row>
    <row r="79" spans="4:22" customFormat="1" x14ac:dyDescent="0.25">
      <c r="D79" s="5"/>
      <c r="E79" s="4"/>
      <c r="F79" s="6"/>
    </row>
    <row r="80" spans="4:22" customFormat="1" x14ac:dyDescent="0.25">
      <c r="D80" s="5"/>
      <c r="E80" s="4"/>
      <c r="F80" s="6"/>
    </row>
    <row r="81" spans="4:5" customFormat="1" x14ac:dyDescent="0.25">
      <c r="D81" s="5"/>
      <c r="E81" s="4"/>
    </row>
    <row r="82" spans="4:5" customFormat="1" x14ac:dyDescent="0.25">
      <c r="D82" s="5"/>
      <c r="E82" s="4"/>
    </row>
    <row r="83" spans="4:5" customFormat="1" x14ac:dyDescent="0.25">
      <c r="D83" s="5"/>
      <c r="E83" s="4"/>
    </row>
    <row r="84" spans="4:5" customFormat="1" x14ac:dyDescent="0.25">
      <c r="D84" s="5"/>
      <c r="E84" s="4"/>
    </row>
    <row r="85" spans="4:5" customFormat="1" x14ac:dyDescent="0.25">
      <c r="D85" s="5"/>
      <c r="E85" s="4"/>
    </row>
    <row r="86" spans="4:5" customFormat="1" x14ac:dyDescent="0.25">
      <c r="D86" s="5"/>
      <c r="E86" s="4"/>
    </row>
    <row r="87" spans="4:5" customFormat="1" x14ac:dyDescent="0.25">
      <c r="D87" s="5"/>
      <c r="E87" s="4"/>
    </row>
    <row r="88" spans="4:5" customFormat="1" x14ac:dyDescent="0.25">
      <c r="D88" s="5"/>
      <c r="E88" s="4"/>
    </row>
    <row r="89" spans="4:5" customFormat="1" x14ac:dyDescent="0.25">
      <c r="D89" s="5"/>
      <c r="E89" s="4"/>
    </row>
    <row r="90" spans="4:5" customFormat="1" x14ac:dyDescent="0.25">
      <c r="D90" s="5"/>
      <c r="E90" s="4"/>
    </row>
    <row r="91" spans="4:5" customFormat="1" x14ac:dyDescent="0.25">
      <c r="D91" s="5"/>
      <c r="E91" s="4"/>
    </row>
    <row r="92" spans="4:5" customFormat="1" x14ac:dyDescent="0.25">
      <c r="D92" s="5"/>
      <c r="E92" s="4"/>
    </row>
    <row r="93" spans="4:5" customFormat="1" x14ac:dyDescent="0.25">
      <c r="D93" s="7"/>
      <c r="E93" s="6"/>
    </row>
    <row r="94" spans="4:5" customFormat="1" x14ac:dyDescent="0.25">
      <c r="D94" s="7"/>
      <c r="E94" s="6"/>
    </row>
    <row r="95" spans="4:5" customFormat="1" x14ac:dyDescent="0.25">
      <c r="D95" s="7"/>
      <c r="E95" s="6"/>
    </row>
    <row r="96" spans="4:5" customFormat="1" x14ac:dyDescent="0.25">
      <c r="D96" s="7"/>
      <c r="E96" s="6"/>
    </row>
    <row r="97" spans="4:5" customFormat="1" x14ac:dyDescent="0.25"/>
    <row r="98" spans="4:5" customFormat="1" x14ac:dyDescent="0.25"/>
    <row r="99" spans="4:5" customFormat="1" x14ac:dyDescent="0.25"/>
    <row r="100" spans="4:5" customFormat="1" x14ac:dyDescent="0.25"/>
    <row r="101" spans="4:5" customFormat="1" x14ac:dyDescent="0.25"/>
    <row r="102" spans="4:5" customFormat="1" x14ac:dyDescent="0.25"/>
    <row r="103" spans="4:5" customFormat="1" x14ac:dyDescent="0.25"/>
    <row r="104" spans="4:5" customFormat="1" x14ac:dyDescent="0.25"/>
    <row r="105" spans="4:5" customFormat="1" x14ac:dyDescent="0.25"/>
    <row r="106" spans="4:5" customFormat="1" x14ac:dyDescent="0.25"/>
    <row r="107" spans="4:5" customFormat="1" x14ac:dyDescent="0.25"/>
    <row r="108" spans="4:5" customFormat="1" x14ac:dyDescent="0.25"/>
    <row r="109" spans="4:5" customFormat="1" x14ac:dyDescent="0.25">
      <c r="D109" s="7"/>
      <c r="E109" s="6"/>
    </row>
    <row r="110" spans="4:5" customFormat="1" x14ac:dyDescent="0.25">
      <c r="D110" s="7"/>
      <c r="E110" s="6"/>
    </row>
    <row r="111" spans="4:5" customFormat="1" x14ac:dyDescent="0.25">
      <c r="D111" s="7"/>
      <c r="E111" s="6"/>
    </row>
    <row r="112" spans="4:5" customFormat="1" x14ac:dyDescent="0.25">
      <c r="D112" s="7"/>
      <c r="E112" s="6"/>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sheetData>
  <dataValidations count="2">
    <dataValidation type="list" allowBlank="1" showInputMessage="1" showErrorMessage="1" sqref="N2:N51">
      <formula1>isHispanic</formula1>
    </dataValidation>
    <dataValidation type="list" allowBlank="1" showInputMessage="1" showErrorMessage="1" sqref="M2:M51">
      <formula1>Race</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58"/>
  <sheetViews>
    <sheetView tabSelected="1" zoomScaleNormal="100" workbookViewId="0">
      <selection activeCell="H5" sqref="H5"/>
    </sheetView>
  </sheetViews>
  <sheetFormatPr defaultRowHeight="12.5" x14ac:dyDescent="0.25"/>
  <cols>
    <col min="1" max="1" width="27" customWidth="1"/>
    <col min="2" max="2" width="11.1796875" bestFit="1" customWidth="1"/>
    <col min="3" max="3" width="14.81640625" bestFit="1" customWidth="1"/>
    <col min="4" max="4" width="11.453125" bestFit="1" customWidth="1"/>
    <col min="5" max="5" width="15.26953125" bestFit="1" customWidth="1"/>
    <col min="6" max="6" width="10.7265625" bestFit="1" customWidth="1"/>
    <col min="7" max="7" width="14" bestFit="1" customWidth="1"/>
    <col min="8" max="8" width="11.81640625" bestFit="1" customWidth="1"/>
    <col min="9" max="9" width="11.81640625" customWidth="1"/>
    <col min="10" max="15" width="12.7265625" customWidth="1"/>
    <col min="16" max="16" width="9.1796875" hidden="1" customWidth="1"/>
    <col min="17" max="17" width="9" hidden="1" customWidth="1"/>
    <col min="18" max="18" width="9.54296875" hidden="1" customWidth="1"/>
    <col min="19" max="19" width="8.81640625" hidden="1" customWidth="1"/>
    <col min="20" max="20" width="9.1796875" hidden="1" customWidth="1"/>
    <col min="21" max="21" width="15.7265625" customWidth="1"/>
    <col min="22" max="22" width="54.26953125" bestFit="1" customWidth="1"/>
  </cols>
  <sheetData>
    <row r="1" spans="1:22" ht="30" x14ac:dyDescent="0.25">
      <c r="A1" s="105" t="s">
        <v>153</v>
      </c>
      <c r="B1" s="106"/>
      <c r="C1" s="106"/>
      <c r="D1" s="106"/>
      <c r="E1" s="106"/>
      <c r="F1" s="106"/>
      <c r="G1" s="106"/>
      <c r="H1" s="106"/>
      <c r="I1" s="106"/>
      <c r="J1" s="106"/>
      <c r="K1" s="106"/>
      <c r="L1" s="106"/>
      <c r="M1" s="106"/>
      <c r="N1" s="106"/>
      <c r="O1" s="106"/>
      <c r="P1" s="106"/>
      <c r="Q1" s="106"/>
      <c r="R1" s="106"/>
      <c r="S1" s="106"/>
      <c r="T1" s="106"/>
      <c r="U1" s="106"/>
      <c r="V1" s="106"/>
    </row>
    <row r="2" spans="1:22" ht="25" customHeight="1" x14ac:dyDescent="0.25">
      <c r="A2" s="114" t="s">
        <v>117</v>
      </c>
      <c r="B2" s="114" t="s">
        <v>0</v>
      </c>
      <c r="C2" s="114" t="s">
        <v>2</v>
      </c>
      <c r="D2" s="112" t="s">
        <v>8</v>
      </c>
      <c r="E2" s="113"/>
      <c r="F2" s="113"/>
      <c r="G2" s="113"/>
      <c r="H2" s="113"/>
      <c r="I2" s="117"/>
      <c r="J2" s="112" t="s">
        <v>9</v>
      </c>
      <c r="K2" s="113"/>
      <c r="L2" s="113"/>
      <c r="M2" s="113"/>
      <c r="N2" s="113"/>
      <c r="O2" s="117"/>
      <c r="P2" s="112" t="s">
        <v>13</v>
      </c>
      <c r="Q2" s="113"/>
      <c r="R2" s="113"/>
      <c r="S2" s="113"/>
      <c r="T2" s="113"/>
      <c r="U2" s="17" t="s">
        <v>13</v>
      </c>
      <c r="V2" s="114" t="s">
        <v>1</v>
      </c>
    </row>
    <row r="3" spans="1:22" ht="76.5" x14ac:dyDescent="0.25">
      <c r="A3" s="115"/>
      <c r="B3" s="115"/>
      <c r="C3" s="115"/>
      <c r="D3" s="18" t="s">
        <v>7</v>
      </c>
      <c r="E3" s="18" t="s">
        <v>3</v>
      </c>
      <c r="F3" s="18" t="s">
        <v>4</v>
      </c>
      <c r="G3" s="18" t="s">
        <v>5</v>
      </c>
      <c r="H3" s="18" t="s">
        <v>6</v>
      </c>
      <c r="I3" s="18" t="s">
        <v>15</v>
      </c>
      <c r="J3" s="18" t="s">
        <v>106</v>
      </c>
      <c r="K3" s="18" t="s">
        <v>97</v>
      </c>
      <c r="L3" s="18" t="s">
        <v>98</v>
      </c>
      <c r="M3" s="18" t="s">
        <v>107</v>
      </c>
      <c r="N3" s="18" t="s">
        <v>155</v>
      </c>
      <c r="O3" s="18" t="s">
        <v>118</v>
      </c>
      <c r="P3" s="18" t="s">
        <v>7</v>
      </c>
      <c r="Q3" s="18" t="s">
        <v>3</v>
      </c>
      <c r="R3" s="18" t="s">
        <v>4</v>
      </c>
      <c r="S3" s="18" t="s">
        <v>5</v>
      </c>
      <c r="T3" s="18" t="s">
        <v>6</v>
      </c>
      <c r="U3" s="19" t="s">
        <v>14</v>
      </c>
      <c r="V3" s="115"/>
    </row>
    <row r="4" spans="1:22" s="97" customFormat="1" ht="13" x14ac:dyDescent="0.25">
      <c r="A4" s="104"/>
      <c r="B4" s="104"/>
      <c r="C4" s="104"/>
      <c r="D4" s="100"/>
      <c r="E4" s="100"/>
      <c r="F4" s="100"/>
      <c r="G4" s="100"/>
      <c r="H4" s="110">
        <v>1</v>
      </c>
      <c r="I4" s="110" t="s">
        <v>154</v>
      </c>
      <c r="J4" s="100"/>
      <c r="K4" s="100"/>
      <c r="L4" s="100"/>
      <c r="M4" s="100"/>
      <c r="N4" s="111">
        <v>1500</v>
      </c>
      <c r="O4" s="111">
        <v>13.8</v>
      </c>
      <c r="P4" s="100"/>
      <c r="Q4" s="100"/>
      <c r="R4" s="100"/>
      <c r="S4" s="100"/>
      <c r="T4" s="100"/>
      <c r="U4" s="101"/>
      <c r="V4" s="104"/>
    </row>
    <row r="5" spans="1:22" x14ac:dyDescent="0.25">
      <c r="A5" s="8"/>
      <c r="B5" s="9" t="e">
        <f>VLOOKUP(A5,'Data - (WBL)'!$U$2:$V$51,2,FALSE)</f>
        <v>#N/A</v>
      </c>
      <c r="C5" s="10"/>
      <c r="D5" s="11"/>
      <c r="E5" s="11"/>
      <c r="F5" s="11"/>
      <c r="G5" s="11"/>
      <c r="H5" s="11"/>
      <c r="I5" s="11"/>
      <c r="J5" s="12"/>
      <c r="K5" s="12"/>
      <c r="L5" s="12"/>
      <c r="M5" s="12"/>
      <c r="N5" s="12">
        <f>IF(I5&lt;40,0,IF(I5&lt;55,1500,IF(I5&lt;90,1800,0)))</f>
        <v>0</v>
      </c>
      <c r="O5" s="12">
        <f>O$4*I5</f>
        <v>0</v>
      </c>
      <c r="P5" s="12"/>
      <c r="Q5" s="12"/>
      <c r="R5" s="12"/>
      <c r="S5" s="12"/>
      <c r="T5" s="12"/>
      <c r="U5" s="12">
        <f>SUM(P5:T5)</f>
        <v>0</v>
      </c>
      <c r="V5" s="8"/>
    </row>
    <row r="6" spans="1:22" x14ac:dyDescent="0.25">
      <c r="A6" s="8"/>
      <c r="B6" s="9" t="e">
        <f>VLOOKUP(A6,'Data - (WBL)'!$U$2:$V$51,2,FALSE)</f>
        <v>#N/A</v>
      </c>
      <c r="C6" s="10"/>
      <c r="D6" s="11"/>
      <c r="E6" s="11"/>
      <c r="F6" s="11"/>
      <c r="G6" s="11"/>
      <c r="H6" s="11"/>
      <c r="I6" s="11"/>
      <c r="J6" s="12"/>
      <c r="K6" s="12"/>
      <c r="L6" s="12"/>
      <c r="M6" s="12"/>
      <c r="N6" s="12">
        <f t="shared" ref="N6:N54" si="0">IF(I6&lt;40,0,IF(I6&lt;55,1500,IF(I6&lt;90,1800,0)))</f>
        <v>0</v>
      </c>
      <c r="O6" s="12">
        <f>O$4*I6</f>
        <v>0</v>
      </c>
      <c r="P6" s="12"/>
      <c r="Q6" s="12"/>
      <c r="R6" s="12"/>
      <c r="S6" s="12"/>
      <c r="T6" s="12"/>
      <c r="U6" s="12">
        <f t="shared" ref="U6:U54" si="1">SUM(P6:T6)</f>
        <v>0</v>
      </c>
      <c r="V6" s="8"/>
    </row>
    <row r="7" spans="1:22" x14ac:dyDescent="0.25">
      <c r="A7" s="8"/>
      <c r="B7" s="9" t="e">
        <f>VLOOKUP(A7,'Data - (WBL)'!$U$2:$V$51,2,FALSE)</f>
        <v>#N/A</v>
      </c>
      <c r="C7" s="10"/>
      <c r="D7" s="11"/>
      <c r="E7" s="11"/>
      <c r="F7" s="11"/>
      <c r="G7" s="11"/>
      <c r="H7" s="11"/>
      <c r="I7" s="11"/>
      <c r="J7" s="12"/>
      <c r="K7" s="12"/>
      <c r="L7" s="12"/>
      <c r="M7" s="12"/>
      <c r="N7" s="12">
        <f t="shared" si="0"/>
        <v>0</v>
      </c>
      <c r="O7" s="12">
        <f>O$4*I7</f>
        <v>0</v>
      </c>
      <c r="P7" s="12"/>
      <c r="Q7" s="12"/>
      <c r="R7" s="12"/>
      <c r="S7" s="12"/>
      <c r="T7" s="12"/>
      <c r="U7" s="12">
        <f t="shared" si="1"/>
        <v>0</v>
      </c>
      <c r="V7" s="8"/>
    </row>
    <row r="8" spans="1:22" x14ac:dyDescent="0.25">
      <c r="A8" s="8"/>
      <c r="B8" s="9" t="e">
        <f>VLOOKUP(A8,'Data - (WBL)'!$U$2:$V$51,2,FALSE)</f>
        <v>#N/A</v>
      </c>
      <c r="C8" s="10"/>
      <c r="D8" s="11"/>
      <c r="E8" s="11"/>
      <c r="F8" s="11"/>
      <c r="G8" s="11"/>
      <c r="H8" s="11"/>
      <c r="I8" s="11"/>
      <c r="J8" s="12"/>
      <c r="K8" s="12"/>
      <c r="L8" s="12"/>
      <c r="M8" s="12"/>
      <c r="N8" s="12">
        <f t="shared" si="0"/>
        <v>0</v>
      </c>
      <c r="O8" s="12">
        <f>O$4*I8</f>
        <v>0</v>
      </c>
      <c r="P8" s="12"/>
      <c r="Q8" s="12"/>
      <c r="R8" s="12"/>
      <c r="S8" s="12"/>
      <c r="T8" s="12"/>
      <c r="U8" s="12">
        <f t="shared" si="1"/>
        <v>0</v>
      </c>
      <c r="V8" s="8"/>
    </row>
    <row r="9" spans="1:22" x14ac:dyDescent="0.25">
      <c r="A9" s="8"/>
      <c r="B9" s="9" t="e">
        <f>VLOOKUP(A9,'Data - (WBL)'!$U$2:$V$51,2,FALSE)</f>
        <v>#N/A</v>
      </c>
      <c r="C9" s="10"/>
      <c r="D9" s="11"/>
      <c r="E9" s="11"/>
      <c r="F9" s="11"/>
      <c r="G9" s="11"/>
      <c r="H9" s="11"/>
      <c r="I9" s="11"/>
      <c r="J9" s="12"/>
      <c r="K9" s="12"/>
      <c r="L9" s="12"/>
      <c r="M9" s="12"/>
      <c r="N9" s="12">
        <f t="shared" si="0"/>
        <v>0</v>
      </c>
      <c r="O9" s="12">
        <f t="shared" ref="O9:O54" si="2">O$4*I9</f>
        <v>0</v>
      </c>
      <c r="P9" s="12"/>
      <c r="Q9" s="12"/>
      <c r="R9" s="12"/>
      <c r="S9" s="12"/>
      <c r="T9" s="12"/>
      <c r="U9" s="12">
        <f t="shared" si="1"/>
        <v>0</v>
      </c>
      <c r="V9" s="8"/>
    </row>
    <row r="10" spans="1:22" x14ac:dyDescent="0.25">
      <c r="A10" s="8"/>
      <c r="B10" s="9" t="e">
        <f>VLOOKUP(A10,'Data - (WBL)'!$U$2:$V$51,2,FALSE)</f>
        <v>#N/A</v>
      </c>
      <c r="C10" s="10"/>
      <c r="D10" s="11"/>
      <c r="E10" s="11"/>
      <c r="F10" s="11"/>
      <c r="G10" s="11"/>
      <c r="H10" s="11"/>
      <c r="I10" s="11"/>
      <c r="J10" s="12"/>
      <c r="K10" s="12"/>
      <c r="L10" s="12"/>
      <c r="M10" s="12"/>
      <c r="N10" s="12">
        <f t="shared" si="0"/>
        <v>0</v>
      </c>
      <c r="O10" s="12">
        <f t="shared" si="2"/>
        <v>0</v>
      </c>
      <c r="P10" s="12"/>
      <c r="Q10" s="12"/>
      <c r="R10" s="12"/>
      <c r="S10" s="12"/>
      <c r="T10" s="12"/>
      <c r="U10" s="12">
        <f t="shared" si="1"/>
        <v>0</v>
      </c>
      <c r="V10" s="8"/>
    </row>
    <row r="11" spans="1:22" x14ac:dyDescent="0.25">
      <c r="A11" s="8"/>
      <c r="B11" s="9" t="e">
        <f>VLOOKUP(A11,'Data - (WBL)'!$U$2:$V$51,2,FALSE)</f>
        <v>#N/A</v>
      </c>
      <c r="C11" s="10"/>
      <c r="D11" s="11"/>
      <c r="E11" s="11"/>
      <c r="F11" s="11"/>
      <c r="G11" s="11"/>
      <c r="H11" s="11"/>
      <c r="I11" s="11"/>
      <c r="J11" s="12"/>
      <c r="K11" s="12"/>
      <c r="L11" s="12"/>
      <c r="M11" s="12"/>
      <c r="N11" s="12">
        <f t="shared" si="0"/>
        <v>0</v>
      </c>
      <c r="O11" s="12">
        <f t="shared" si="2"/>
        <v>0</v>
      </c>
      <c r="P11" s="12"/>
      <c r="Q11" s="12"/>
      <c r="R11" s="12"/>
      <c r="S11" s="12"/>
      <c r="T11" s="12"/>
      <c r="U11" s="12">
        <f t="shared" si="1"/>
        <v>0</v>
      </c>
      <c r="V11" s="8"/>
    </row>
    <row r="12" spans="1:22" x14ac:dyDescent="0.25">
      <c r="A12" s="8"/>
      <c r="B12" s="9" t="e">
        <f>VLOOKUP(A12,'Data - (WBL)'!$U$2:$V$51,2,FALSE)</f>
        <v>#N/A</v>
      </c>
      <c r="C12" s="10"/>
      <c r="D12" s="11"/>
      <c r="E12" s="11"/>
      <c r="F12" s="11"/>
      <c r="G12" s="11"/>
      <c r="H12" s="11"/>
      <c r="I12" s="11"/>
      <c r="J12" s="12"/>
      <c r="K12" s="12"/>
      <c r="L12" s="12"/>
      <c r="M12" s="12"/>
      <c r="N12" s="12">
        <f t="shared" si="0"/>
        <v>0</v>
      </c>
      <c r="O12" s="12">
        <f t="shared" si="2"/>
        <v>0</v>
      </c>
      <c r="P12" s="12"/>
      <c r="Q12" s="12"/>
      <c r="R12" s="12"/>
      <c r="S12" s="12"/>
      <c r="T12" s="12"/>
      <c r="U12" s="12">
        <f t="shared" si="1"/>
        <v>0</v>
      </c>
      <c r="V12" s="8"/>
    </row>
    <row r="13" spans="1:22" x14ac:dyDescent="0.25">
      <c r="A13" s="8"/>
      <c r="B13" s="9" t="e">
        <f>VLOOKUP(A13,'Data - (WBL)'!$U$2:$V$51,2,FALSE)</f>
        <v>#N/A</v>
      </c>
      <c r="C13" s="10"/>
      <c r="D13" s="11"/>
      <c r="E13" s="11"/>
      <c r="F13" s="11"/>
      <c r="G13" s="11"/>
      <c r="H13" s="11"/>
      <c r="I13" s="11"/>
      <c r="J13" s="12"/>
      <c r="K13" s="12"/>
      <c r="L13" s="12"/>
      <c r="M13" s="12"/>
      <c r="N13" s="12">
        <f t="shared" si="0"/>
        <v>0</v>
      </c>
      <c r="O13" s="12">
        <f t="shared" si="2"/>
        <v>0</v>
      </c>
      <c r="P13" s="12"/>
      <c r="Q13" s="12"/>
      <c r="R13" s="12"/>
      <c r="S13" s="12"/>
      <c r="T13" s="12"/>
      <c r="U13" s="12">
        <f t="shared" si="1"/>
        <v>0</v>
      </c>
      <c r="V13" s="8"/>
    </row>
    <row r="14" spans="1:22" x14ac:dyDescent="0.25">
      <c r="A14" s="8"/>
      <c r="B14" s="9" t="e">
        <f>VLOOKUP(A14,'Data - (WBL)'!$U$2:$V$51,2,FALSE)</f>
        <v>#N/A</v>
      </c>
      <c r="C14" s="10"/>
      <c r="D14" s="11"/>
      <c r="E14" s="11"/>
      <c r="F14" s="11"/>
      <c r="G14" s="11"/>
      <c r="H14" s="11"/>
      <c r="I14" s="11"/>
      <c r="J14" s="12"/>
      <c r="K14" s="12"/>
      <c r="L14" s="12"/>
      <c r="M14" s="12"/>
      <c r="N14" s="12">
        <f t="shared" si="0"/>
        <v>0</v>
      </c>
      <c r="O14" s="12">
        <f t="shared" si="2"/>
        <v>0</v>
      </c>
      <c r="P14" s="12"/>
      <c r="Q14" s="12"/>
      <c r="R14" s="12"/>
      <c r="S14" s="12"/>
      <c r="T14" s="12"/>
      <c r="U14" s="12">
        <f t="shared" si="1"/>
        <v>0</v>
      </c>
      <c r="V14" s="8"/>
    </row>
    <row r="15" spans="1:22" x14ac:dyDescent="0.25">
      <c r="A15" s="8"/>
      <c r="B15" s="9" t="e">
        <f>VLOOKUP(A15,'Data - (WBL)'!$U$2:$V$51,2,FALSE)</f>
        <v>#N/A</v>
      </c>
      <c r="C15" s="10"/>
      <c r="D15" s="11"/>
      <c r="E15" s="11"/>
      <c r="F15" s="11"/>
      <c r="G15" s="11"/>
      <c r="H15" s="11"/>
      <c r="I15" s="11"/>
      <c r="J15" s="12"/>
      <c r="K15" s="12"/>
      <c r="L15" s="12"/>
      <c r="M15" s="12"/>
      <c r="N15" s="12">
        <f t="shared" si="0"/>
        <v>0</v>
      </c>
      <c r="O15" s="12">
        <f t="shared" si="2"/>
        <v>0</v>
      </c>
      <c r="P15" s="12"/>
      <c r="Q15" s="12"/>
      <c r="R15" s="12"/>
      <c r="S15" s="12"/>
      <c r="T15" s="12"/>
      <c r="U15" s="12">
        <f t="shared" si="1"/>
        <v>0</v>
      </c>
      <c r="V15" s="8"/>
    </row>
    <row r="16" spans="1:22" x14ac:dyDescent="0.25">
      <c r="A16" s="8"/>
      <c r="B16" s="9" t="e">
        <f>VLOOKUP(A16,'Data - (WBL)'!$U$2:$V$51,2,FALSE)</f>
        <v>#N/A</v>
      </c>
      <c r="C16" s="10"/>
      <c r="D16" s="11"/>
      <c r="E16" s="11"/>
      <c r="F16" s="11"/>
      <c r="G16" s="11"/>
      <c r="H16" s="11"/>
      <c r="I16" s="11"/>
      <c r="J16" s="12"/>
      <c r="K16" s="12"/>
      <c r="L16" s="12"/>
      <c r="M16" s="12"/>
      <c r="N16" s="12">
        <f t="shared" si="0"/>
        <v>0</v>
      </c>
      <c r="O16" s="12">
        <f t="shared" si="2"/>
        <v>0</v>
      </c>
      <c r="P16" s="12"/>
      <c r="Q16" s="12"/>
      <c r="R16" s="12"/>
      <c r="S16" s="12"/>
      <c r="T16" s="12"/>
      <c r="U16" s="12">
        <f t="shared" si="1"/>
        <v>0</v>
      </c>
      <c r="V16" s="8"/>
    </row>
    <row r="17" spans="1:22" x14ac:dyDescent="0.25">
      <c r="A17" s="8"/>
      <c r="B17" s="9" t="e">
        <f>VLOOKUP(A17,'Data - (WBL)'!$U$2:$V$51,2,FALSE)</f>
        <v>#N/A</v>
      </c>
      <c r="C17" s="10"/>
      <c r="D17" s="11"/>
      <c r="E17" s="11"/>
      <c r="F17" s="11"/>
      <c r="G17" s="11"/>
      <c r="H17" s="11"/>
      <c r="I17" s="11"/>
      <c r="J17" s="12"/>
      <c r="K17" s="12"/>
      <c r="L17" s="12"/>
      <c r="M17" s="12"/>
      <c r="N17" s="12">
        <f t="shared" si="0"/>
        <v>0</v>
      </c>
      <c r="O17" s="12">
        <f t="shared" si="2"/>
        <v>0</v>
      </c>
      <c r="P17" s="12"/>
      <c r="Q17" s="12"/>
      <c r="R17" s="12"/>
      <c r="S17" s="12"/>
      <c r="T17" s="12"/>
      <c r="U17" s="12">
        <f t="shared" si="1"/>
        <v>0</v>
      </c>
      <c r="V17" s="8"/>
    </row>
    <row r="18" spans="1:22" x14ac:dyDescent="0.25">
      <c r="A18" s="8"/>
      <c r="B18" s="9" t="e">
        <f>VLOOKUP(A18,'Data - (WBL)'!$U$2:$V$51,2,FALSE)</f>
        <v>#N/A</v>
      </c>
      <c r="C18" s="10"/>
      <c r="D18" s="11"/>
      <c r="E18" s="11"/>
      <c r="F18" s="11"/>
      <c r="G18" s="11"/>
      <c r="H18" s="11"/>
      <c r="I18" s="11"/>
      <c r="J18" s="12"/>
      <c r="K18" s="12"/>
      <c r="L18" s="12"/>
      <c r="M18" s="12"/>
      <c r="N18" s="12">
        <f t="shared" si="0"/>
        <v>0</v>
      </c>
      <c r="O18" s="12">
        <f t="shared" si="2"/>
        <v>0</v>
      </c>
      <c r="P18" s="12"/>
      <c r="Q18" s="12"/>
      <c r="R18" s="12"/>
      <c r="S18" s="12"/>
      <c r="T18" s="12"/>
      <c r="U18" s="12">
        <f t="shared" si="1"/>
        <v>0</v>
      </c>
      <c r="V18" s="8"/>
    </row>
    <row r="19" spans="1:22" x14ac:dyDescent="0.25">
      <c r="A19" s="8"/>
      <c r="B19" s="9" t="e">
        <f>VLOOKUP(A19,'Data - (WBL)'!$U$2:$V$51,2,FALSE)</f>
        <v>#N/A</v>
      </c>
      <c r="C19" s="10"/>
      <c r="D19" s="11"/>
      <c r="E19" s="11"/>
      <c r="F19" s="11"/>
      <c r="G19" s="11"/>
      <c r="H19" s="11"/>
      <c r="I19" s="11"/>
      <c r="J19" s="12"/>
      <c r="K19" s="12"/>
      <c r="L19" s="12"/>
      <c r="M19" s="12"/>
      <c r="N19" s="12">
        <f t="shared" si="0"/>
        <v>0</v>
      </c>
      <c r="O19" s="12">
        <f t="shared" si="2"/>
        <v>0</v>
      </c>
      <c r="P19" s="12"/>
      <c r="Q19" s="12"/>
      <c r="R19" s="12"/>
      <c r="S19" s="12"/>
      <c r="T19" s="12"/>
      <c r="U19" s="12">
        <f t="shared" si="1"/>
        <v>0</v>
      </c>
      <c r="V19" s="8"/>
    </row>
    <row r="20" spans="1:22" x14ac:dyDescent="0.25">
      <c r="A20" s="8"/>
      <c r="B20" s="9" t="e">
        <f>VLOOKUP(A20,'Data - (WBL)'!$U$2:$V$51,2,FALSE)</f>
        <v>#N/A</v>
      </c>
      <c r="C20" s="10"/>
      <c r="D20" s="11"/>
      <c r="E20" s="11"/>
      <c r="F20" s="11"/>
      <c r="G20" s="11"/>
      <c r="H20" s="11"/>
      <c r="I20" s="11"/>
      <c r="J20" s="12"/>
      <c r="K20" s="12"/>
      <c r="L20" s="12"/>
      <c r="M20" s="12"/>
      <c r="N20" s="12">
        <f t="shared" si="0"/>
        <v>0</v>
      </c>
      <c r="O20" s="12">
        <f t="shared" si="2"/>
        <v>0</v>
      </c>
      <c r="P20" s="12"/>
      <c r="Q20" s="12"/>
      <c r="R20" s="12"/>
      <c r="S20" s="12"/>
      <c r="T20" s="12"/>
      <c r="U20" s="12">
        <f t="shared" si="1"/>
        <v>0</v>
      </c>
      <c r="V20" s="8"/>
    </row>
    <row r="21" spans="1:22" x14ac:dyDescent="0.25">
      <c r="A21" s="8"/>
      <c r="B21" s="9" t="e">
        <f>VLOOKUP(A21,'Data - (WBL)'!$U$2:$V$51,2,FALSE)</f>
        <v>#N/A</v>
      </c>
      <c r="C21" s="10"/>
      <c r="D21" s="11"/>
      <c r="E21" s="11"/>
      <c r="F21" s="11"/>
      <c r="G21" s="11"/>
      <c r="H21" s="11"/>
      <c r="I21" s="11"/>
      <c r="J21" s="12"/>
      <c r="K21" s="12"/>
      <c r="L21" s="12"/>
      <c r="M21" s="12"/>
      <c r="N21" s="12">
        <f t="shared" si="0"/>
        <v>0</v>
      </c>
      <c r="O21" s="12">
        <f t="shared" si="2"/>
        <v>0</v>
      </c>
      <c r="P21" s="12"/>
      <c r="Q21" s="12"/>
      <c r="R21" s="12"/>
      <c r="S21" s="12"/>
      <c r="T21" s="12"/>
      <c r="U21" s="12">
        <f t="shared" si="1"/>
        <v>0</v>
      </c>
      <c r="V21" s="8"/>
    </row>
    <row r="22" spans="1:22" x14ac:dyDescent="0.25">
      <c r="A22" s="8"/>
      <c r="B22" s="9" t="e">
        <f>VLOOKUP(A22,'Data - (WBL)'!$U$2:$V$51,2,FALSE)</f>
        <v>#N/A</v>
      </c>
      <c r="C22" s="10"/>
      <c r="D22" s="11"/>
      <c r="E22" s="11"/>
      <c r="F22" s="11"/>
      <c r="G22" s="11"/>
      <c r="H22" s="11"/>
      <c r="I22" s="11"/>
      <c r="J22" s="12"/>
      <c r="K22" s="12"/>
      <c r="L22" s="12"/>
      <c r="M22" s="12"/>
      <c r="N22" s="12">
        <f t="shared" si="0"/>
        <v>0</v>
      </c>
      <c r="O22" s="12">
        <f t="shared" si="2"/>
        <v>0</v>
      </c>
      <c r="P22" s="12"/>
      <c r="Q22" s="12"/>
      <c r="R22" s="12"/>
      <c r="S22" s="12"/>
      <c r="T22" s="12"/>
      <c r="U22" s="12">
        <f t="shared" si="1"/>
        <v>0</v>
      </c>
      <c r="V22" s="8"/>
    </row>
    <row r="23" spans="1:22" x14ac:dyDescent="0.25">
      <c r="A23" s="8"/>
      <c r="B23" s="9" t="e">
        <f>VLOOKUP(A23,'Data - (WBL)'!$U$2:$V$51,2,FALSE)</f>
        <v>#N/A</v>
      </c>
      <c r="C23" s="10"/>
      <c r="D23" s="11"/>
      <c r="E23" s="11"/>
      <c r="F23" s="11"/>
      <c r="G23" s="11"/>
      <c r="H23" s="11"/>
      <c r="I23" s="11"/>
      <c r="J23" s="12"/>
      <c r="K23" s="12"/>
      <c r="L23" s="12"/>
      <c r="M23" s="12"/>
      <c r="N23" s="12">
        <f t="shared" si="0"/>
        <v>0</v>
      </c>
      <c r="O23" s="12">
        <f t="shared" si="2"/>
        <v>0</v>
      </c>
      <c r="P23" s="12"/>
      <c r="Q23" s="12"/>
      <c r="R23" s="12"/>
      <c r="S23" s="12"/>
      <c r="T23" s="12"/>
      <c r="U23" s="12">
        <f t="shared" si="1"/>
        <v>0</v>
      </c>
      <c r="V23" s="8"/>
    </row>
    <row r="24" spans="1:22" x14ac:dyDescent="0.25">
      <c r="A24" s="8"/>
      <c r="B24" s="9" t="e">
        <f>VLOOKUP(A24,'Data - (WBL)'!$U$2:$V$51,2,FALSE)</f>
        <v>#N/A</v>
      </c>
      <c r="C24" s="10"/>
      <c r="D24" s="11"/>
      <c r="E24" s="11"/>
      <c r="F24" s="11"/>
      <c r="G24" s="11"/>
      <c r="H24" s="11"/>
      <c r="I24" s="11"/>
      <c r="J24" s="12"/>
      <c r="K24" s="12"/>
      <c r="L24" s="12"/>
      <c r="M24" s="12"/>
      <c r="N24" s="12">
        <f t="shared" si="0"/>
        <v>0</v>
      </c>
      <c r="O24" s="12">
        <f t="shared" si="2"/>
        <v>0</v>
      </c>
      <c r="P24" s="12"/>
      <c r="Q24" s="12"/>
      <c r="R24" s="12"/>
      <c r="S24" s="12"/>
      <c r="T24" s="12"/>
      <c r="U24" s="12">
        <f t="shared" si="1"/>
        <v>0</v>
      </c>
      <c r="V24" s="8"/>
    </row>
    <row r="25" spans="1:22" x14ac:dyDescent="0.25">
      <c r="A25" s="8"/>
      <c r="B25" s="9" t="e">
        <f>VLOOKUP(A25,'Data - (WBL)'!$U$2:$V$51,2,FALSE)</f>
        <v>#N/A</v>
      </c>
      <c r="C25" s="10"/>
      <c r="D25" s="11"/>
      <c r="E25" s="11"/>
      <c r="F25" s="11"/>
      <c r="G25" s="11"/>
      <c r="H25" s="11"/>
      <c r="I25" s="11"/>
      <c r="J25" s="12"/>
      <c r="K25" s="12"/>
      <c r="L25" s="12"/>
      <c r="M25" s="12"/>
      <c r="N25" s="12">
        <f t="shared" si="0"/>
        <v>0</v>
      </c>
      <c r="O25" s="12">
        <f t="shared" si="2"/>
        <v>0</v>
      </c>
      <c r="P25" s="12"/>
      <c r="Q25" s="12"/>
      <c r="R25" s="12"/>
      <c r="S25" s="12"/>
      <c r="T25" s="12"/>
      <c r="U25" s="12">
        <f t="shared" si="1"/>
        <v>0</v>
      </c>
      <c r="V25" s="8"/>
    </row>
    <row r="26" spans="1:22" x14ac:dyDescent="0.25">
      <c r="A26" s="8"/>
      <c r="B26" s="9" t="e">
        <f>VLOOKUP(A26,'Data - (WBL)'!$U$2:$V$51,2,FALSE)</f>
        <v>#N/A</v>
      </c>
      <c r="C26" s="10"/>
      <c r="D26" s="11"/>
      <c r="E26" s="11"/>
      <c r="F26" s="11"/>
      <c r="G26" s="11"/>
      <c r="H26" s="11"/>
      <c r="I26" s="11"/>
      <c r="J26" s="12"/>
      <c r="K26" s="12"/>
      <c r="L26" s="12"/>
      <c r="M26" s="12"/>
      <c r="N26" s="12">
        <f t="shared" si="0"/>
        <v>0</v>
      </c>
      <c r="O26" s="12">
        <f t="shared" si="2"/>
        <v>0</v>
      </c>
      <c r="P26" s="12"/>
      <c r="Q26" s="12"/>
      <c r="R26" s="12"/>
      <c r="S26" s="12"/>
      <c r="T26" s="12"/>
      <c r="U26" s="12">
        <f t="shared" si="1"/>
        <v>0</v>
      </c>
      <c r="V26" s="8"/>
    </row>
    <row r="27" spans="1:22" x14ac:dyDescent="0.25">
      <c r="A27" s="8"/>
      <c r="B27" s="9" t="e">
        <f>VLOOKUP(A27,'Data - (WBL)'!$U$2:$V$51,2,FALSE)</f>
        <v>#N/A</v>
      </c>
      <c r="C27" s="10"/>
      <c r="D27" s="11"/>
      <c r="E27" s="11"/>
      <c r="F27" s="11"/>
      <c r="G27" s="11"/>
      <c r="H27" s="11"/>
      <c r="I27" s="11"/>
      <c r="J27" s="12"/>
      <c r="K27" s="12"/>
      <c r="L27" s="12"/>
      <c r="M27" s="12"/>
      <c r="N27" s="12">
        <f t="shared" si="0"/>
        <v>0</v>
      </c>
      <c r="O27" s="12">
        <f t="shared" si="2"/>
        <v>0</v>
      </c>
      <c r="P27" s="12"/>
      <c r="Q27" s="12"/>
      <c r="R27" s="12"/>
      <c r="S27" s="12"/>
      <c r="T27" s="12"/>
      <c r="U27" s="12">
        <f t="shared" si="1"/>
        <v>0</v>
      </c>
      <c r="V27" s="8"/>
    </row>
    <row r="28" spans="1:22" x14ac:dyDescent="0.25">
      <c r="A28" s="8"/>
      <c r="B28" s="9" t="e">
        <f>VLOOKUP(A28,'Data - (WBL)'!$U$2:$V$51,2,FALSE)</f>
        <v>#N/A</v>
      </c>
      <c r="C28" s="10"/>
      <c r="D28" s="11"/>
      <c r="E28" s="11"/>
      <c r="F28" s="11"/>
      <c r="G28" s="11"/>
      <c r="H28" s="11"/>
      <c r="I28" s="11"/>
      <c r="J28" s="12"/>
      <c r="K28" s="12"/>
      <c r="L28" s="12"/>
      <c r="M28" s="12"/>
      <c r="N28" s="12">
        <f t="shared" si="0"/>
        <v>0</v>
      </c>
      <c r="O28" s="12">
        <f t="shared" si="2"/>
        <v>0</v>
      </c>
      <c r="P28" s="12"/>
      <c r="Q28" s="12"/>
      <c r="R28" s="12"/>
      <c r="S28" s="12"/>
      <c r="T28" s="12"/>
      <c r="U28" s="12">
        <f t="shared" si="1"/>
        <v>0</v>
      </c>
      <c r="V28" s="8"/>
    </row>
    <row r="29" spans="1:22" x14ac:dyDescent="0.25">
      <c r="A29" s="8"/>
      <c r="B29" s="9" t="e">
        <f>VLOOKUP(A29,'Data - (WBL)'!$U$2:$V$51,2,FALSE)</f>
        <v>#N/A</v>
      </c>
      <c r="C29" s="10"/>
      <c r="D29" s="11"/>
      <c r="E29" s="11"/>
      <c r="F29" s="11"/>
      <c r="G29" s="11"/>
      <c r="H29" s="11"/>
      <c r="I29" s="11"/>
      <c r="J29" s="12"/>
      <c r="K29" s="12"/>
      <c r="L29" s="12"/>
      <c r="M29" s="12"/>
      <c r="N29" s="12">
        <f t="shared" si="0"/>
        <v>0</v>
      </c>
      <c r="O29" s="12">
        <f t="shared" si="2"/>
        <v>0</v>
      </c>
      <c r="P29" s="12"/>
      <c r="Q29" s="12"/>
      <c r="R29" s="12"/>
      <c r="S29" s="12"/>
      <c r="T29" s="12"/>
      <c r="U29" s="12">
        <f t="shared" si="1"/>
        <v>0</v>
      </c>
      <c r="V29" s="8"/>
    </row>
    <row r="30" spans="1:22" x14ac:dyDescent="0.25">
      <c r="A30" s="8"/>
      <c r="B30" s="9" t="e">
        <f>VLOOKUP(A30,'Data - (WBL)'!$U$2:$V$51,2,FALSE)</f>
        <v>#N/A</v>
      </c>
      <c r="C30" s="10"/>
      <c r="D30" s="11"/>
      <c r="E30" s="11"/>
      <c r="F30" s="11"/>
      <c r="G30" s="11"/>
      <c r="H30" s="11"/>
      <c r="I30" s="11"/>
      <c r="J30" s="12"/>
      <c r="K30" s="12"/>
      <c r="L30" s="12"/>
      <c r="M30" s="12"/>
      <c r="N30" s="12">
        <f t="shared" si="0"/>
        <v>0</v>
      </c>
      <c r="O30" s="12">
        <f t="shared" si="2"/>
        <v>0</v>
      </c>
      <c r="P30" s="12"/>
      <c r="Q30" s="12"/>
      <c r="R30" s="12"/>
      <c r="S30" s="12"/>
      <c r="T30" s="12"/>
      <c r="U30" s="12">
        <f t="shared" si="1"/>
        <v>0</v>
      </c>
      <c r="V30" s="8"/>
    </row>
    <row r="31" spans="1:22" x14ac:dyDescent="0.25">
      <c r="A31" s="8"/>
      <c r="B31" s="9" t="e">
        <f>VLOOKUP(A31,'Data - (WBL)'!$U$2:$V$51,2,FALSE)</f>
        <v>#N/A</v>
      </c>
      <c r="C31" s="10"/>
      <c r="D31" s="11"/>
      <c r="E31" s="11"/>
      <c r="F31" s="11"/>
      <c r="G31" s="11"/>
      <c r="H31" s="11"/>
      <c r="I31" s="11"/>
      <c r="J31" s="12"/>
      <c r="K31" s="12"/>
      <c r="L31" s="12"/>
      <c r="M31" s="12"/>
      <c r="N31" s="12">
        <f t="shared" si="0"/>
        <v>0</v>
      </c>
      <c r="O31" s="12">
        <f t="shared" si="2"/>
        <v>0</v>
      </c>
      <c r="P31" s="12"/>
      <c r="Q31" s="12"/>
      <c r="R31" s="12"/>
      <c r="S31" s="12"/>
      <c r="T31" s="12"/>
      <c r="U31" s="12">
        <f t="shared" si="1"/>
        <v>0</v>
      </c>
      <c r="V31" s="8"/>
    </row>
    <row r="32" spans="1:22" x14ac:dyDescent="0.25">
      <c r="A32" s="8"/>
      <c r="B32" s="9" t="e">
        <f>VLOOKUP(A32,'Data - (WBL)'!$U$2:$V$51,2,FALSE)</f>
        <v>#N/A</v>
      </c>
      <c r="C32" s="10"/>
      <c r="D32" s="11"/>
      <c r="E32" s="11"/>
      <c r="F32" s="11"/>
      <c r="G32" s="11"/>
      <c r="H32" s="11"/>
      <c r="I32" s="11"/>
      <c r="J32" s="12"/>
      <c r="K32" s="12"/>
      <c r="L32" s="12"/>
      <c r="M32" s="12"/>
      <c r="N32" s="12">
        <f t="shared" si="0"/>
        <v>0</v>
      </c>
      <c r="O32" s="12">
        <f t="shared" si="2"/>
        <v>0</v>
      </c>
      <c r="P32" s="12"/>
      <c r="Q32" s="12"/>
      <c r="R32" s="12"/>
      <c r="S32" s="12"/>
      <c r="T32" s="12"/>
      <c r="U32" s="12">
        <f t="shared" si="1"/>
        <v>0</v>
      </c>
      <c r="V32" s="8"/>
    </row>
    <row r="33" spans="1:22" x14ac:dyDescent="0.25">
      <c r="A33" s="8"/>
      <c r="B33" s="9" t="e">
        <f>VLOOKUP(A33,'Data - (WBL)'!$U$2:$V$51,2,FALSE)</f>
        <v>#N/A</v>
      </c>
      <c r="C33" s="10"/>
      <c r="D33" s="11"/>
      <c r="E33" s="11"/>
      <c r="F33" s="11"/>
      <c r="G33" s="11"/>
      <c r="H33" s="11"/>
      <c r="I33" s="11"/>
      <c r="J33" s="12"/>
      <c r="K33" s="12"/>
      <c r="L33" s="12"/>
      <c r="M33" s="12"/>
      <c r="N33" s="12">
        <f t="shared" si="0"/>
        <v>0</v>
      </c>
      <c r="O33" s="12">
        <f t="shared" si="2"/>
        <v>0</v>
      </c>
      <c r="P33" s="12"/>
      <c r="Q33" s="12"/>
      <c r="R33" s="12"/>
      <c r="S33" s="12"/>
      <c r="T33" s="12"/>
      <c r="U33" s="12">
        <f t="shared" si="1"/>
        <v>0</v>
      </c>
      <c r="V33" s="8"/>
    </row>
    <row r="34" spans="1:22" x14ac:dyDescent="0.25">
      <c r="A34" s="8"/>
      <c r="B34" s="9" t="e">
        <f>VLOOKUP(A34,'Data - (WBL)'!$U$2:$V$51,2,FALSE)</f>
        <v>#N/A</v>
      </c>
      <c r="C34" s="10"/>
      <c r="D34" s="11"/>
      <c r="E34" s="11"/>
      <c r="F34" s="11"/>
      <c r="G34" s="11"/>
      <c r="H34" s="11"/>
      <c r="I34" s="11"/>
      <c r="J34" s="12"/>
      <c r="K34" s="12"/>
      <c r="L34" s="12"/>
      <c r="M34" s="12"/>
      <c r="N34" s="12">
        <f t="shared" si="0"/>
        <v>0</v>
      </c>
      <c r="O34" s="12">
        <f t="shared" si="2"/>
        <v>0</v>
      </c>
      <c r="P34" s="12"/>
      <c r="Q34" s="12"/>
      <c r="R34" s="12"/>
      <c r="S34" s="12"/>
      <c r="T34" s="12"/>
      <c r="U34" s="12">
        <f t="shared" si="1"/>
        <v>0</v>
      </c>
      <c r="V34" s="8"/>
    </row>
    <row r="35" spans="1:22" x14ac:dyDescent="0.25">
      <c r="A35" s="8"/>
      <c r="B35" s="9" t="e">
        <f>VLOOKUP(A35,'Data - (WBL)'!$U$2:$V$51,2,FALSE)</f>
        <v>#N/A</v>
      </c>
      <c r="C35" s="10"/>
      <c r="D35" s="11"/>
      <c r="E35" s="11"/>
      <c r="F35" s="11"/>
      <c r="G35" s="11"/>
      <c r="H35" s="11"/>
      <c r="I35" s="11"/>
      <c r="J35" s="12"/>
      <c r="K35" s="12"/>
      <c r="L35" s="12"/>
      <c r="M35" s="12"/>
      <c r="N35" s="12">
        <f t="shared" si="0"/>
        <v>0</v>
      </c>
      <c r="O35" s="12">
        <f t="shared" si="2"/>
        <v>0</v>
      </c>
      <c r="P35" s="12"/>
      <c r="Q35" s="12"/>
      <c r="R35" s="12"/>
      <c r="S35" s="12"/>
      <c r="T35" s="12"/>
      <c r="U35" s="12">
        <f t="shared" si="1"/>
        <v>0</v>
      </c>
      <c r="V35" s="8"/>
    </row>
    <row r="36" spans="1:22" x14ac:dyDescent="0.25">
      <c r="A36" s="8"/>
      <c r="B36" s="9" t="e">
        <f>VLOOKUP(A36,'Data - (WBL)'!$U$2:$V$51,2,FALSE)</f>
        <v>#N/A</v>
      </c>
      <c r="C36" s="10"/>
      <c r="D36" s="11"/>
      <c r="E36" s="11"/>
      <c r="F36" s="11"/>
      <c r="G36" s="11"/>
      <c r="H36" s="11"/>
      <c r="I36" s="11"/>
      <c r="J36" s="12"/>
      <c r="K36" s="12"/>
      <c r="L36" s="12"/>
      <c r="M36" s="12"/>
      <c r="N36" s="12">
        <f t="shared" si="0"/>
        <v>0</v>
      </c>
      <c r="O36" s="12">
        <f t="shared" si="2"/>
        <v>0</v>
      </c>
      <c r="P36" s="12"/>
      <c r="Q36" s="12"/>
      <c r="R36" s="12"/>
      <c r="S36" s="12"/>
      <c r="T36" s="12"/>
      <c r="U36" s="12">
        <f t="shared" si="1"/>
        <v>0</v>
      </c>
      <c r="V36" s="8"/>
    </row>
    <row r="37" spans="1:22" x14ac:dyDescent="0.25">
      <c r="A37" s="8"/>
      <c r="B37" s="9" t="e">
        <f>VLOOKUP(A37,'Data - (WBL)'!$U$2:$V$51,2,FALSE)</f>
        <v>#N/A</v>
      </c>
      <c r="C37" s="10"/>
      <c r="D37" s="11"/>
      <c r="E37" s="11"/>
      <c r="F37" s="11"/>
      <c r="G37" s="11"/>
      <c r="H37" s="11"/>
      <c r="I37" s="11"/>
      <c r="J37" s="12"/>
      <c r="K37" s="12"/>
      <c r="L37" s="12"/>
      <c r="M37" s="12"/>
      <c r="N37" s="12">
        <f t="shared" si="0"/>
        <v>0</v>
      </c>
      <c r="O37" s="12">
        <f t="shared" si="2"/>
        <v>0</v>
      </c>
      <c r="P37" s="12"/>
      <c r="Q37" s="12"/>
      <c r="R37" s="12"/>
      <c r="S37" s="12"/>
      <c r="T37" s="12"/>
      <c r="U37" s="12">
        <f t="shared" si="1"/>
        <v>0</v>
      </c>
      <c r="V37" s="8"/>
    </row>
    <row r="38" spans="1:22" x14ac:dyDescent="0.25">
      <c r="A38" s="8"/>
      <c r="B38" s="9" t="e">
        <f>VLOOKUP(A38,'Data - (WBL)'!$U$2:$V$51,2,FALSE)</f>
        <v>#N/A</v>
      </c>
      <c r="C38" s="10"/>
      <c r="D38" s="11"/>
      <c r="E38" s="11"/>
      <c r="F38" s="11"/>
      <c r="G38" s="11"/>
      <c r="H38" s="11"/>
      <c r="I38" s="11"/>
      <c r="J38" s="12"/>
      <c r="K38" s="12"/>
      <c r="L38" s="12"/>
      <c r="M38" s="12"/>
      <c r="N38" s="12">
        <f t="shared" si="0"/>
        <v>0</v>
      </c>
      <c r="O38" s="12">
        <f t="shared" si="2"/>
        <v>0</v>
      </c>
      <c r="P38" s="12"/>
      <c r="Q38" s="12"/>
      <c r="R38" s="12"/>
      <c r="S38" s="12"/>
      <c r="T38" s="12"/>
      <c r="U38" s="12">
        <f t="shared" si="1"/>
        <v>0</v>
      </c>
      <c r="V38" s="8"/>
    </row>
    <row r="39" spans="1:22" x14ac:dyDescent="0.25">
      <c r="A39" s="8"/>
      <c r="B39" s="9" t="e">
        <f>VLOOKUP(A39,'Data - (WBL)'!$U$2:$V$51,2,FALSE)</f>
        <v>#N/A</v>
      </c>
      <c r="C39" s="10"/>
      <c r="D39" s="11"/>
      <c r="E39" s="11"/>
      <c r="F39" s="11"/>
      <c r="G39" s="11"/>
      <c r="H39" s="11"/>
      <c r="I39" s="11"/>
      <c r="J39" s="12"/>
      <c r="K39" s="12"/>
      <c r="L39" s="12"/>
      <c r="M39" s="12"/>
      <c r="N39" s="12">
        <f t="shared" si="0"/>
        <v>0</v>
      </c>
      <c r="O39" s="12">
        <f t="shared" si="2"/>
        <v>0</v>
      </c>
      <c r="P39" s="12"/>
      <c r="Q39" s="12"/>
      <c r="R39" s="12"/>
      <c r="S39" s="12"/>
      <c r="T39" s="12"/>
      <c r="U39" s="12">
        <f t="shared" si="1"/>
        <v>0</v>
      </c>
      <c r="V39" s="8"/>
    </row>
    <row r="40" spans="1:22" x14ac:dyDescent="0.25">
      <c r="A40" s="8"/>
      <c r="B40" s="9" t="e">
        <f>VLOOKUP(A40,'Data - (WBL)'!$U$2:$V$51,2,FALSE)</f>
        <v>#N/A</v>
      </c>
      <c r="C40" s="10"/>
      <c r="D40" s="11"/>
      <c r="E40" s="11"/>
      <c r="F40" s="11"/>
      <c r="G40" s="11"/>
      <c r="H40" s="11"/>
      <c r="I40" s="11"/>
      <c r="J40" s="12"/>
      <c r="K40" s="12"/>
      <c r="L40" s="12"/>
      <c r="M40" s="12"/>
      <c r="N40" s="12">
        <f t="shared" si="0"/>
        <v>0</v>
      </c>
      <c r="O40" s="12">
        <f t="shared" si="2"/>
        <v>0</v>
      </c>
      <c r="P40" s="12"/>
      <c r="Q40" s="12"/>
      <c r="R40" s="12"/>
      <c r="S40" s="12"/>
      <c r="T40" s="12"/>
      <c r="U40" s="12">
        <f t="shared" si="1"/>
        <v>0</v>
      </c>
      <c r="V40" s="8"/>
    </row>
    <row r="41" spans="1:22" x14ac:dyDescent="0.25">
      <c r="A41" s="8"/>
      <c r="B41" s="9" t="e">
        <f>VLOOKUP(A41,'Data - (WBL)'!$U$2:$V$51,2,FALSE)</f>
        <v>#N/A</v>
      </c>
      <c r="C41" s="10"/>
      <c r="D41" s="11"/>
      <c r="E41" s="11"/>
      <c r="F41" s="11"/>
      <c r="G41" s="11"/>
      <c r="H41" s="11"/>
      <c r="I41" s="11"/>
      <c r="J41" s="12"/>
      <c r="K41" s="12"/>
      <c r="L41" s="12"/>
      <c r="M41" s="12"/>
      <c r="N41" s="12">
        <f t="shared" si="0"/>
        <v>0</v>
      </c>
      <c r="O41" s="12">
        <f t="shared" si="2"/>
        <v>0</v>
      </c>
      <c r="P41" s="12"/>
      <c r="Q41" s="12"/>
      <c r="R41" s="12"/>
      <c r="S41" s="12"/>
      <c r="T41" s="12"/>
      <c r="U41" s="12">
        <f t="shared" si="1"/>
        <v>0</v>
      </c>
      <c r="V41" s="8"/>
    </row>
    <row r="42" spans="1:22" x14ac:dyDescent="0.25">
      <c r="A42" s="8"/>
      <c r="B42" s="9" t="e">
        <f>VLOOKUP(A42,'Data - (WBL)'!$U$2:$V$51,2,FALSE)</f>
        <v>#N/A</v>
      </c>
      <c r="C42" s="10"/>
      <c r="D42" s="11"/>
      <c r="E42" s="11"/>
      <c r="F42" s="11"/>
      <c r="G42" s="11"/>
      <c r="H42" s="11"/>
      <c r="I42" s="11"/>
      <c r="J42" s="12"/>
      <c r="K42" s="12"/>
      <c r="L42" s="12"/>
      <c r="M42" s="12"/>
      <c r="N42" s="12">
        <f t="shared" si="0"/>
        <v>0</v>
      </c>
      <c r="O42" s="12">
        <f t="shared" si="2"/>
        <v>0</v>
      </c>
      <c r="P42" s="12"/>
      <c r="Q42" s="12"/>
      <c r="R42" s="12"/>
      <c r="S42" s="12"/>
      <c r="T42" s="12"/>
      <c r="U42" s="12">
        <f t="shared" si="1"/>
        <v>0</v>
      </c>
      <c r="V42" s="8"/>
    </row>
    <row r="43" spans="1:22" x14ac:dyDescent="0.25">
      <c r="A43" s="8"/>
      <c r="B43" s="9" t="e">
        <f>VLOOKUP(A43,'Data - (WBL)'!$U$2:$V$51,2,FALSE)</f>
        <v>#N/A</v>
      </c>
      <c r="C43" s="10"/>
      <c r="D43" s="11"/>
      <c r="E43" s="11"/>
      <c r="F43" s="11"/>
      <c r="G43" s="11"/>
      <c r="H43" s="11"/>
      <c r="I43" s="11"/>
      <c r="J43" s="12"/>
      <c r="K43" s="12"/>
      <c r="L43" s="12"/>
      <c r="M43" s="12"/>
      <c r="N43" s="12">
        <f t="shared" si="0"/>
        <v>0</v>
      </c>
      <c r="O43" s="12">
        <f t="shared" si="2"/>
        <v>0</v>
      </c>
      <c r="P43" s="12"/>
      <c r="Q43" s="12"/>
      <c r="R43" s="12"/>
      <c r="S43" s="12"/>
      <c r="T43" s="12"/>
      <c r="U43" s="12">
        <f t="shared" si="1"/>
        <v>0</v>
      </c>
      <c r="V43" s="8"/>
    </row>
    <row r="44" spans="1:22" x14ac:dyDescent="0.25">
      <c r="A44" s="8"/>
      <c r="B44" s="9" t="e">
        <f>VLOOKUP(A44,'Data - (WBL)'!$U$2:$V$51,2,FALSE)</f>
        <v>#N/A</v>
      </c>
      <c r="C44" s="10"/>
      <c r="D44" s="11"/>
      <c r="E44" s="11"/>
      <c r="F44" s="11"/>
      <c r="G44" s="11"/>
      <c r="H44" s="11"/>
      <c r="I44" s="11"/>
      <c r="J44" s="12"/>
      <c r="K44" s="12"/>
      <c r="L44" s="12"/>
      <c r="M44" s="12"/>
      <c r="N44" s="12">
        <f t="shared" si="0"/>
        <v>0</v>
      </c>
      <c r="O44" s="12">
        <f t="shared" si="2"/>
        <v>0</v>
      </c>
      <c r="P44" s="12"/>
      <c r="Q44" s="12"/>
      <c r="R44" s="12"/>
      <c r="S44" s="12"/>
      <c r="T44" s="12"/>
      <c r="U44" s="12">
        <f t="shared" si="1"/>
        <v>0</v>
      </c>
      <c r="V44" s="8"/>
    </row>
    <row r="45" spans="1:22" x14ac:dyDescent="0.25">
      <c r="A45" s="8"/>
      <c r="B45" s="9" t="e">
        <f>VLOOKUP(A45,'Data - (WBL)'!$U$2:$V$51,2,FALSE)</f>
        <v>#N/A</v>
      </c>
      <c r="C45" s="10"/>
      <c r="D45" s="11"/>
      <c r="E45" s="11"/>
      <c r="F45" s="11"/>
      <c r="G45" s="11"/>
      <c r="H45" s="11"/>
      <c r="I45" s="11"/>
      <c r="J45" s="12"/>
      <c r="K45" s="12"/>
      <c r="L45" s="12"/>
      <c r="M45" s="12"/>
      <c r="N45" s="12">
        <f t="shared" si="0"/>
        <v>0</v>
      </c>
      <c r="O45" s="12">
        <f t="shared" si="2"/>
        <v>0</v>
      </c>
      <c r="P45" s="12"/>
      <c r="Q45" s="12"/>
      <c r="R45" s="12"/>
      <c r="S45" s="12"/>
      <c r="T45" s="12"/>
      <c r="U45" s="12">
        <f t="shared" si="1"/>
        <v>0</v>
      </c>
      <c r="V45" s="8"/>
    </row>
    <row r="46" spans="1:22" x14ac:dyDescent="0.25">
      <c r="A46" s="8"/>
      <c r="B46" s="9" t="e">
        <f>VLOOKUP(A46,'Data - (WBL)'!$U$2:$V$51,2,FALSE)</f>
        <v>#N/A</v>
      </c>
      <c r="C46" s="10"/>
      <c r="D46" s="11"/>
      <c r="E46" s="11"/>
      <c r="F46" s="11"/>
      <c r="G46" s="11"/>
      <c r="H46" s="11"/>
      <c r="I46" s="11"/>
      <c r="J46" s="12"/>
      <c r="K46" s="12"/>
      <c r="L46" s="12"/>
      <c r="M46" s="12"/>
      <c r="N46" s="12">
        <f t="shared" si="0"/>
        <v>0</v>
      </c>
      <c r="O46" s="12">
        <f t="shared" si="2"/>
        <v>0</v>
      </c>
      <c r="P46" s="12"/>
      <c r="Q46" s="12"/>
      <c r="R46" s="12"/>
      <c r="S46" s="12"/>
      <c r="T46" s="12"/>
      <c r="U46" s="12">
        <f t="shared" si="1"/>
        <v>0</v>
      </c>
      <c r="V46" s="8"/>
    </row>
    <row r="47" spans="1:22" x14ac:dyDescent="0.25">
      <c r="A47" s="8"/>
      <c r="B47" s="9" t="e">
        <f>VLOOKUP(A47,'Data - (WBL)'!$U$2:$V$51,2,FALSE)</f>
        <v>#N/A</v>
      </c>
      <c r="C47" s="10"/>
      <c r="D47" s="11"/>
      <c r="E47" s="11"/>
      <c r="F47" s="11"/>
      <c r="G47" s="11"/>
      <c r="H47" s="11"/>
      <c r="I47" s="11"/>
      <c r="J47" s="12"/>
      <c r="K47" s="12"/>
      <c r="L47" s="12"/>
      <c r="M47" s="12"/>
      <c r="N47" s="12">
        <f t="shared" si="0"/>
        <v>0</v>
      </c>
      <c r="O47" s="12">
        <f t="shared" si="2"/>
        <v>0</v>
      </c>
      <c r="P47" s="12"/>
      <c r="Q47" s="12"/>
      <c r="R47" s="12"/>
      <c r="S47" s="12"/>
      <c r="T47" s="12"/>
      <c r="U47" s="12">
        <f t="shared" si="1"/>
        <v>0</v>
      </c>
      <c r="V47" s="8"/>
    </row>
    <row r="48" spans="1:22" x14ac:dyDescent="0.25">
      <c r="A48" s="8"/>
      <c r="B48" s="9" t="e">
        <f>VLOOKUP(A48,'Data - (WBL)'!$U$2:$V$51,2,FALSE)</f>
        <v>#N/A</v>
      </c>
      <c r="C48" s="10"/>
      <c r="D48" s="11"/>
      <c r="E48" s="11"/>
      <c r="F48" s="11"/>
      <c r="G48" s="11"/>
      <c r="H48" s="11"/>
      <c r="I48" s="11"/>
      <c r="J48" s="12"/>
      <c r="K48" s="12"/>
      <c r="L48" s="12"/>
      <c r="M48" s="12"/>
      <c r="N48" s="12">
        <f t="shared" si="0"/>
        <v>0</v>
      </c>
      <c r="O48" s="12">
        <f t="shared" si="2"/>
        <v>0</v>
      </c>
      <c r="P48" s="12"/>
      <c r="Q48" s="12"/>
      <c r="R48" s="12"/>
      <c r="S48" s="12"/>
      <c r="T48" s="12"/>
      <c r="U48" s="12">
        <f t="shared" si="1"/>
        <v>0</v>
      </c>
      <c r="V48" s="8"/>
    </row>
    <row r="49" spans="1:22" x14ac:dyDescent="0.25">
      <c r="A49" s="8"/>
      <c r="B49" s="9" t="e">
        <f>VLOOKUP(A49,'Data - (WBL)'!$U$2:$V$51,2,FALSE)</f>
        <v>#N/A</v>
      </c>
      <c r="C49" s="10"/>
      <c r="D49" s="11"/>
      <c r="E49" s="11"/>
      <c r="F49" s="11"/>
      <c r="G49" s="11"/>
      <c r="H49" s="11"/>
      <c r="I49" s="11"/>
      <c r="J49" s="12"/>
      <c r="K49" s="12"/>
      <c r="L49" s="12"/>
      <c r="M49" s="12"/>
      <c r="N49" s="12">
        <f t="shared" si="0"/>
        <v>0</v>
      </c>
      <c r="O49" s="12">
        <f t="shared" si="2"/>
        <v>0</v>
      </c>
      <c r="P49" s="12"/>
      <c r="Q49" s="12"/>
      <c r="R49" s="12"/>
      <c r="S49" s="12"/>
      <c r="T49" s="12"/>
      <c r="U49" s="12">
        <f t="shared" si="1"/>
        <v>0</v>
      </c>
      <c r="V49" s="8"/>
    </row>
    <row r="50" spans="1:22" x14ac:dyDescent="0.25">
      <c r="A50" s="8"/>
      <c r="B50" s="9" t="e">
        <f>VLOOKUP(A50,'Data - (WBL)'!$U$2:$V$51,2,FALSE)</f>
        <v>#N/A</v>
      </c>
      <c r="C50" s="10"/>
      <c r="D50" s="11"/>
      <c r="E50" s="11"/>
      <c r="F50" s="11"/>
      <c r="G50" s="11"/>
      <c r="H50" s="11"/>
      <c r="I50" s="11"/>
      <c r="J50" s="12"/>
      <c r="K50" s="12"/>
      <c r="L50" s="12"/>
      <c r="M50" s="12"/>
      <c r="N50" s="12">
        <f t="shared" si="0"/>
        <v>0</v>
      </c>
      <c r="O50" s="12">
        <f t="shared" si="2"/>
        <v>0</v>
      </c>
      <c r="P50" s="12"/>
      <c r="Q50" s="12"/>
      <c r="R50" s="12"/>
      <c r="S50" s="12"/>
      <c r="T50" s="12"/>
      <c r="U50" s="12">
        <f t="shared" si="1"/>
        <v>0</v>
      </c>
      <c r="V50" s="8"/>
    </row>
    <row r="51" spans="1:22" x14ac:dyDescent="0.25">
      <c r="A51" s="8"/>
      <c r="B51" s="9" t="e">
        <f>VLOOKUP(A51,'Data - (WBL)'!$U$2:$V$51,2,FALSE)</f>
        <v>#N/A</v>
      </c>
      <c r="C51" s="10"/>
      <c r="D51" s="11"/>
      <c r="E51" s="11"/>
      <c r="F51" s="11"/>
      <c r="G51" s="11"/>
      <c r="H51" s="11"/>
      <c r="I51" s="11"/>
      <c r="J51" s="12"/>
      <c r="K51" s="12"/>
      <c r="L51" s="12"/>
      <c r="M51" s="12"/>
      <c r="N51" s="12">
        <f t="shared" si="0"/>
        <v>0</v>
      </c>
      <c r="O51" s="12">
        <f t="shared" si="2"/>
        <v>0</v>
      </c>
      <c r="P51" s="12"/>
      <c r="Q51" s="12"/>
      <c r="R51" s="12"/>
      <c r="S51" s="12"/>
      <c r="T51" s="12"/>
      <c r="U51" s="12">
        <f t="shared" si="1"/>
        <v>0</v>
      </c>
      <c r="V51" s="8"/>
    </row>
    <row r="52" spans="1:22" x14ac:dyDescent="0.25">
      <c r="A52" s="8"/>
      <c r="B52" s="9" t="e">
        <f>VLOOKUP(A52,'Data - (WBL)'!$U$2:$V$51,2,FALSE)</f>
        <v>#N/A</v>
      </c>
      <c r="C52" s="10"/>
      <c r="D52" s="11"/>
      <c r="E52" s="11"/>
      <c r="F52" s="11"/>
      <c r="G52" s="11"/>
      <c r="H52" s="11"/>
      <c r="I52" s="11"/>
      <c r="J52" s="12"/>
      <c r="K52" s="12"/>
      <c r="L52" s="12"/>
      <c r="M52" s="12"/>
      <c r="N52" s="12">
        <f t="shared" si="0"/>
        <v>0</v>
      </c>
      <c r="O52" s="12">
        <f t="shared" si="2"/>
        <v>0</v>
      </c>
      <c r="P52" s="12"/>
      <c r="Q52" s="12"/>
      <c r="R52" s="12"/>
      <c r="S52" s="12"/>
      <c r="T52" s="12"/>
      <c r="U52" s="12">
        <f t="shared" si="1"/>
        <v>0</v>
      </c>
      <c r="V52" s="8"/>
    </row>
    <row r="53" spans="1:22" x14ac:dyDescent="0.25">
      <c r="A53" s="8"/>
      <c r="B53" s="9" t="e">
        <f>VLOOKUP(A53,'Data - (WBL)'!$U$2:$V$51,2,FALSE)</f>
        <v>#N/A</v>
      </c>
      <c r="C53" s="10"/>
      <c r="D53" s="11"/>
      <c r="E53" s="11"/>
      <c r="F53" s="11"/>
      <c r="G53" s="11"/>
      <c r="H53" s="11"/>
      <c r="I53" s="11"/>
      <c r="J53" s="12"/>
      <c r="K53" s="12"/>
      <c r="L53" s="12"/>
      <c r="M53" s="12"/>
      <c r="N53" s="12">
        <f t="shared" si="0"/>
        <v>0</v>
      </c>
      <c r="O53" s="12">
        <f t="shared" si="2"/>
        <v>0</v>
      </c>
      <c r="P53" s="12"/>
      <c r="Q53" s="12"/>
      <c r="R53" s="12"/>
      <c r="S53" s="12"/>
      <c r="T53" s="12"/>
      <c r="U53" s="12">
        <f t="shared" si="1"/>
        <v>0</v>
      </c>
      <c r="V53" s="8"/>
    </row>
    <row r="54" spans="1:22" x14ac:dyDescent="0.25">
      <c r="A54" s="8"/>
      <c r="B54" s="9" t="e">
        <f>VLOOKUP(A54,'Data - (WBL)'!$U$2:$V$51,2,FALSE)</f>
        <v>#N/A</v>
      </c>
      <c r="C54" s="10"/>
      <c r="D54" s="11"/>
      <c r="E54" s="11"/>
      <c r="F54" s="11"/>
      <c r="G54" s="11"/>
      <c r="H54" s="11"/>
      <c r="I54" s="11"/>
      <c r="J54" s="12"/>
      <c r="K54" s="12"/>
      <c r="L54" s="12"/>
      <c r="M54" s="12"/>
      <c r="N54" s="12">
        <f t="shared" si="0"/>
        <v>0</v>
      </c>
      <c r="O54" s="12">
        <f t="shared" si="2"/>
        <v>0</v>
      </c>
      <c r="P54" s="12"/>
      <c r="Q54" s="12"/>
      <c r="R54" s="12"/>
      <c r="S54" s="12"/>
      <c r="T54" s="12"/>
      <c r="U54" s="12">
        <f t="shared" si="1"/>
        <v>0</v>
      </c>
      <c r="V54" s="8"/>
    </row>
    <row r="55" spans="1:22" ht="15.5" x14ac:dyDescent="0.25">
      <c r="A55" s="118" t="s">
        <v>84</v>
      </c>
      <c r="B55" s="119"/>
      <c r="C55" s="119"/>
      <c r="D55" s="119"/>
      <c r="E55" s="119"/>
      <c r="F55" s="119"/>
      <c r="G55" s="119"/>
      <c r="H55" s="119"/>
      <c r="I55" s="120"/>
      <c r="J55" s="61">
        <f>SUM(J5:J54)</f>
        <v>0</v>
      </c>
      <c r="K55" s="61">
        <f t="shared" ref="K55:T55" si="3">SUM(K5:K54)</f>
        <v>0</v>
      </c>
      <c r="L55" s="61">
        <f t="shared" si="3"/>
        <v>0</v>
      </c>
      <c r="M55" s="61">
        <f t="shared" si="3"/>
        <v>0</v>
      </c>
      <c r="N55" s="61">
        <f t="shared" si="3"/>
        <v>0</v>
      </c>
      <c r="O55" s="61">
        <f t="shared" si="3"/>
        <v>0</v>
      </c>
      <c r="P55" s="61">
        <f t="shared" si="3"/>
        <v>0</v>
      </c>
      <c r="Q55" s="61">
        <f t="shared" si="3"/>
        <v>0</v>
      </c>
      <c r="R55" s="61">
        <f t="shared" si="3"/>
        <v>0</v>
      </c>
      <c r="S55" s="61">
        <f t="shared" si="3"/>
        <v>0</v>
      </c>
      <c r="T55" s="61">
        <f t="shared" si="3"/>
        <v>0</v>
      </c>
      <c r="U55" s="61"/>
      <c r="V55" s="62"/>
    </row>
    <row r="56" spans="1:22" ht="18" x14ac:dyDescent="0.25">
      <c r="A56" s="116" t="s">
        <v>16</v>
      </c>
      <c r="B56" s="116"/>
      <c r="C56" s="116"/>
      <c r="D56" s="116"/>
      <c r="E56" s="116"/>
      <c r="F56" s="116"/>
      <c r="G56" s="116"/>
      <c r="H56" s="116"/>
      <c r="I56" s="116"/>
      <c r="J56" s="116"/>
      <c r="K56" s="116"/>
      <c r="L56" s="116"/>
      <c r="M56" s="116"/>
      <c r="N56" s="116"/>
      <c r="O56" s="116"/>
      <c r="P56" s="14"/>
      <c r="Q56" s="14"/>
      <c r="R56" s="14"/>
      <c r="S56" s="14"/>
      <c r="T56" s="14"/>
      <c r="U56" s="15">
        <f>SUM(U5:U54)</f>
        <v>0</v>
      </c>
      <c r="V56" s="16"/>
    </row>
    <row r="57" spans="1:22" ht="18" x14ac:dyDescent="0.25">
      <c r="A57" s="116" t="s">
        <v>17</v>
      </c>
      <c r="B57" s="116"/>
      <c r="C57" s="116"/>
      <c r="D57" s="116"/>
      <c r="E57" s="116"/>
      <c r="F57" s="116"/>
      <c r="G57" s="116"/>
      <c r="H57" s="116"/>
      <c r="I57" s="116"/>
      <c r="J57" s="116"/>
      <c r="K57" s="116"/>
      <c r="L57" s="116"/>
      <c r="M57" s="116"/>
      <c r="N57" s="116"/>
      <c r="O57" s="116"/>
      <c r="P57" s="14"/>
      <c r="Q57" s="14"/>
      <c r="R57" s="14"/>
      <c r="S57" s="14"/>
      <c r="T57" s="14"/>
      <c r="U57" s="15">
        <f>SUM(J5:O54)</f>
        <v>0</v>
      </c>
      <c r="V57" s="16"/>
    </row>
    <row r="58" spans="1:22" ht="18" x14ac:dyDescent="0.25">
      <c r="A58" s="116" t="s">
        <v>18</v>
      </c>
      <c r="B58" s="116"/>
      <c r="C58" s="116"/>
      <c r="D58" s="116"/>
      <c r="E58" s="116"/>
      <c r="F58" s="116"/>
      <c r="G58" s="116"/>
      <c r="H58" s="116"/>
      <c r="I58" s="116"/>
      <c r="J58" s="116"/>
      <c r="K58" s="116"/>
      <c r="L58" s="116"/>
      <c r="M58" s="116"/>
      <c r="N58" s="116"/>
      <c r="O58" s="116"/>
      <c r="P58" s="14"/>
      <c r="Q58" s="14"/>
      <c r="R58" s="14"/>
      <c r="S58" s="14"/>
      <c r="T58" s="14"/>
      <c r="U58" s="15">
        <f>SUM(U56:U57)</f>
        <v>0</v>
      </c>
      <c r="V58" s="16"/>
    </row>
  </sheetData>
  <mergeCells count="11">
    <mergeCell ref="P2:T2"/>
    <mergeCell ref="V2:V3"/>
    <mergeCell ref="A56:O56"/>
    <mergeCell ref="A57:O57"/>
    <mergeCell ref="A58:O58"/>
    <mergeCell ref="A2:A3"/>
    <mergeCell ref="B2:B3"/>
    <mergeCell ref="C2:C3"/>
    <mergeCell ref="D2:I2"/>
    <mergeCell ref="J2:O2"/>
    <mergeCell ref="A55:I55"/>
  </mergeCells>
  <pageMargins left="0.7" right="0.7" top="0.75" bottom="0.75" header="0.3" footer="0.3"/>
  <pageSetup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(WBL)'!$U$2:$U$51</xm:f>
          </x14:formula1>
          <xm:sqref>A5:A54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124"/>
  <sheetViews>
    <sheetView zoomScale="90" zoomScaleNormal="90" workbookViewId="0">
      <selection activeCell="A2" sqref="A2:P3"/>
    </sheetView>
  </sheetViews>
  <sheetFormatPr defaultRowHeight="12.5" x14ac:dyDescent="0.25"/>
  <cols>
    <col min="1" max="2" width="15.7265625" customWidth="1"/>
    <col min="3" max="3" width="17" style="6" bestFit="1" customWidth="1"/>
    <col min="4" max="4" width="11.54296875" style="7" bestFit="1" customWidth="1"/>
    <col min="5" max="5" width="23.453125" style="6" bestFit="1" customWidth="1"/>
    <col min="6" max="6" width="12.453125" style="6" bestFit="1" customWidth="1"/>
    <col min="7" max="7" width="3.7265625" bestFit="1" customWidth="1"/>
    <col min="8" max="8" width="8.26953125" bestFit="1" customWidth="1"/>
    <col min="9" max="9" width="8.26953125" customWidth="1"/>
    <col min="10" max="10" width="6.453125" bestFit="1" customWidth="1"/>
    <col min="11" max="11" width="4.453125" bestFit="1" customWidth="1"/>
    <col min="12" max="12" width="18" bestFit="1" customWidth="1"/>
    <col min="13" max="13" width="35.26953125" customWidth="1"/>
    <col min="14" max="14" width="23.7265625" customWidth="1"/>
    <col min="15" max="15" width="17" bestFit="1" customWidth="1"/>
    <col min="16" max="16" width="22" customWidth="1"/>
    <col min="21" max="21" width="18.7265625" hidden="1" customWidth="1"/>
    <col min="22" max="22" width="0" hidden="1" customWidth="1"/>
    <col min="25" max="25" width="11" customWidth="1"/>
    <col min="26" max="26" width="9.81640625" customWidth="1"/>
    <col min="27" max="27" width="35" customWidth="1"/>
    <col min="28" max="28" width="23.453125" customWidth="1"/>
  </cols>
  <sheetData>
    <row r="1" spans="1:28" ht="29" x14ac:dyDescent="0.25">
      <c r="A1" s="1" t="s">
        <v>94</v>
      </c>
      <c r="B1" s="1" t="s">
        <v>95</v>
      </c>
      <c r="C1" s="1" t="s">
        <v>93</v>
      </c>
      <c r="D1" s="1" t="s">
        <v>10</v>
      </c>
      <c r="E1" s="1" t="s">
        <v>11</v>
      </c>
      <c r="F1" s="1" t="s">
        <v>12</v>
      </c>
      <c r="G1" s="1" t="s">
        <v>85</v>
      </c>
      <c r="H1" s="1" t="s">
        <v>86</v>
      </c>
      <c r="I1" s="69" t="s">
        <v>101</v>
      </c>
      <c r="J1" s="1" t="s">
        <v>87</v>
      </c>
      <c r="K1" s="1" t="s">
        <v>88</v>
      </c>
      <c r="L1" s="1" t="s">
        <v>89</v>
      </c>
      <c r="M1" s="1" t="s">
        <v>90</v>
      </c>
      <c r="N1" s="1" t="s">
        <v>91</v>
      </c>
      <c r="O1" s="1" t="s">
        <v>92</v>
      </c>
      <c r="P1" s="69" t="s">
        <v>119</v>
      </c>
      <c r="Y1" s="73"/>
      <c r="Z1" s="73"/>
      <c r="AA1" s="73" t="s">
        <v>90</v>
      </c>
      <c r="AB1" s="73" t="s">
        <v>91</v>
      </c>
    </row>
    <row r="2" spans="1:28" ht="15.5" x14ac:dyDescent="0.25">
      <c r="A2" s="94"/>
      <c r="B2" s="2"/>
      <c r="C2" s="94"/>
      <c r="D2" s="86"/>
      <c r="E2" s="94"/>
      <c r="F2" s="2"/>
      <c r="G2" s="63"/>
      <c r="H2" s="63"/>
      <c r="I2" s="63"/>
      <c r="J2" s="63"/>
      <c r="K2" s="63"/>
      <c r="L2" s="64"/>
      <c r="M2" s="65"/>
      <c r="N2" s="65"/>
      <c r="O2" s="64"/>
      <c r="P2" s="64"/>
      <c r="U2" t="str">
        <f>$C2 &amp; ", " &amp; $A2</f>
        <v xml:space="preserve">, </v>
      </c>
      <c r="V2" s="70">
        <f t="shared" ref="V2:V51" si="0">$D2</f>
        <v>0</v>
      </c>
      <c r="Y2" s="72"/>
      <c r="AA2" s="73" t="s">
        <v>110</v>
      </c>
      <c r="AB2" s="73" t="s">
        <v>115</v>
      </c>
    </row>
    <row r="3" spans="1:28" ht="15.5" x14ac:dyDescent="0.25">
      <c r="A3" s="2"/>
      <c r="B3" s="2"/>
      <c r="C3" s="2"/>
      <c r="D3" s="63"/>
      <c r="E3" s="2"/>
      <c r="F3" s="2"/>
      <c r="G3" s="66"/>
      <c r="H3" s="66"/>
      <c r="I3" s="66"/>
      <c r="J3" s="66"/>
      <c r="K3" s="66"/>
      <c r="L3" s="67"/>
      <c r="M3" s="65"/>
      <c r="N3" s="65"/>
      <c r="O3" s="64"/>
      <c r="P3" s="64"/>
      <c r="U3" t="str">
        <f t="shared" ref="U3:U51" si="1">$C3 &amp; ", " &amp; $A3</f>
        <v xml:space="preserve">, </v>
      </c>
      <c r="V3" s="70">
        <f t="shared" si="0"/>
        <v>0</v>
      </c>
      <c r="Y3" s="72"/>
      <c r="AA3" s="73" t="s">
        <v>111</v>
      </c>
      <c r="AB3" s="73" t="s">
        <v>116</v>
      </c>
    </row>
    <row r="4" spans="1:28" ht="15.5" x14ac:dyDescent="0.25">
      <c r="A4" s="2"/>
      <c r="B4" s="2"/>
      <c r="C4" s="2"/>
      <c r="D4" s="3"/>
      <c r="E4" s="2"/>
      <c r="F4" s="2"/>
      <c r="G4" s="63"/>
      <c r="H4" s="63"/>
      <c r="I4" s="63"/>
      <c r="J4" s="63"/>
      <c r="K4" s="63"/>
      <c r="L4" s="64"/>
      <c r="M4" s="65"/>
      <c r="N4" s="65"/>
      <c r="O4" s="64"/>
      <c r="P4" s="64"/>
      <c r="U4" t="str">
        <f t="shared" si="1"/>
        <v xml:space="preserve">, </v>
      </c>
      <c r="V4" s="70">
        <f t="shared" si="0"/>
        <v>0</v>
      </c>
      <c r="Y4" s="72"/>
      <c r="AA4" s="73" t="s">
        <v>112</v>
      </c>
    </row>
    <row r="5" spans="1:28" ht="15.5" x14ac:dyDescent="0.25">
      <c r="A5" s="2"/>
      <c r="B5" s="2"/>
      <c r="C5" s="2"/>
      <c r="D5" s="3"/>
      <c r="E5" s="2"/>
      <c r="F5" s="2"/>
      <c r="G5" s="63"/>
      <c r="H5" s="63"/>
      <c r="I5" s="63"/>
      <c r="J5" s="63"/>
      <c r="K5" s="63"/>
      <c r="L5" s="64"/>
      <c r="M5" s="65"/>
      <c r="N5" s="65"/>
      <c r="O5" s="64"/>
      <c r="P5" s="64"/>
      <c r="U5" t="str">
        <f t="shared" si="1"/>
        <v xml:space="preserve">, </v>
      </c>
      <c r="V5" s="70">
        <f t="shared" si="0"/>
        <v>0</v>
      </c>
      <c r="Y5" s="72"/>
      <c r="AA5" s="73" t="s">
        <v>113</v>
      </c>
    </row>
    <row r="6" spans="1:28" ht="15.5" x14ac:dyDescent="0.25">
      <c r="A6" s="2"/>
      <c r="B6" s="2"/>
      <c r="C6" s="2"/>
      <c r="D6" s="3"/>
      <c r="E6" s="2"/>
      <c r="F6" s="2"/>
      <c r="G6" s="63"/>
      <c r="H6" s="63"/>
      <c r="I6" s="63"/>
      <c r="J6" s="63"/>
      <c r="K6" s="63"/>
      <c r="L6" s="64"/>
      <c r="M6" s="65"/>
      <c r="N6" s="65"/>
      <c r="O6" s="64"/>
      <c r="P6" s="64"/>
      <c r="U6" t="str">
        <f t="shared" si="1"/>
        <v xml:space="preserve">, </v>
      </c>
      <c r="V6" s="70">
        <f t="shared" si="0"/>
        <v>0</v>
      </c>
      <c r="Y6" s="72"/>
      <c r="AA6" s="73" t="s">
        <v>114</v>
      </c>
    </row>
    <row r="7" spans="1:28" ht="14.5" x14ac:dyDescent="0.25">
      <c r="A7" s="2"/>
      <c r="B7" s="2"/>
      <c r="C7" s="2"/>
      <c r="D7" s="3"/>
      <c r="E7" s="2"/>
      <c r="F7" s="2"/>
      <c r="G7" s="63"/>
      <c r="H7" s="63"/>
      <c r="I7" s="63"/>
      <c r="J7" s="63"/>
      <c r="K7" s="63"/>
      <c r="L7" s="64"/>
      <c r="M7" s="65"/>
      <c r="N7" s="65"/>
      <c r="O7" s="64"/>
      <c r="P7" s="64"/>
      <c r="U7" t="str">
        <f t="shared" si="1"/>
        <v xml:space="preserve">, </v>
      </c>
      <c r="V7" s="70">
        <f t="shared" si="0"/>
        <v>0</v>
      </c>
    </row>
    <row r="8" spans="1:28" ht="14.5" x14ac:dyDescent="0.25">
      <c r="A8" s="2"/>
      <c r="B8" s="2"/>
      <c r="C8" s="2"/>
      <c r="D8" s="3"/>
      <c r="E8" s="2"/>
      <c r="F8" s="2"/>
      <c r="G8" s="63"/>
      <c r="H8" s="63"/>
      <c r="I8" s="63"/>
      <c r="J8" s="63"/>
      <c r="K8" s="63"/>
      <c r="L8" s="64"/>
      <c r="M8" s="65"/>
      <c r="N8" s="65"/>
      <c r="O8" s="64"/>
      <c r="P8" s="64"/>
      <c r="U8" t="str">
        <f t="shared" si="1"/>
        <v xml:space="preserve">, </v>
      </c>
      <c r="V8" s="70">
        <f t="shared" si="0"/>
        <v>0</v>
      </c>
    </row>
    <row r="9" spans="1:28" ht="14.5" x14ac:dyDescent="0.25">
      <c r="A9" s="2"/>
      <c r="B9" s="2"/>
      <c r="C9" s="2"/>
      <c r="D9" s="3"/>
      <c r="E9" s="2"/>
      <c r="F9" s="2"/>
      <c r="G9" s="63"/>
      <c r="H9" s="63"/>
      <c r="I9" s="63"/>
      <c r="J9" s="63"/>
      <c r="K9" s="63"/>
      <c r="L9" s="64"/>
      <c r="M9" s="65"/>
      <c r="N9" s="65"/>
      <c r="O9" s="64"/>
      <c r="P9" s="64"/>
      <c r="U9" t="str">
        <f t="shared" si="1"/>
        <v xml:space="preserve">, </v>
      </c>
      <c r="V9" s="70">
        <f t="shared" si="0"/>
        <v>0</v>
      </c>
    </row>
    <row r="10" spans="1:28" ht="14.5" x14ac:dyDescent="0.25">
      <c r="A10" s="2"/>
      <c r="B10" s="2"/>
      <c r="C10" s="2"/>
      <c r="D10" s="3"/>
      <c r="E10" s="2"/>
      <c r="F10" s="2"/>
      <c r="G10" s="63"/>
      <c r="H10" s="63"/>
      <c r="I10" s="63"/>
      <c r="J10" s="63"/>
      <c r="K10" s="63"/>
      <c r="L10" s="64"/>
      <c r="M10" s="65"/>
      <c r="N10" s="65"/>
      <c r="O10" s="64"/>
      <c r="P10" s="64"/>
      <c r="U10" t="str">
        <f t="shared" si="1"/>
        <v xml:space="preserve">, </v>
      </c>
      <c r="V10" s="70">
        <f t="shared" si="0"/>
        <v>0</v>
      </c>
    </row>
    <row r="11" spans="1:28" ht="14.5" x14ac:dyDescent="0.25">
      <c r="A11" s="2"/>
      <c r="B11" s="2"/>
      <c r="C11" s="2"/>
      <c r="D11" s="3"/>
      <c r="E11" s="2"/>
      <c r="F11" s="2"/>
      <c r="G11" s="63"/>
      <c r="H11" s="63"/>
      <c r="I11" s="63"/>
      <c r="J11" s="63"/>
      <c r="K11" s="63"/>
      <c r="L11" s="64"/>
      <c r="M11" s="65"/>
      <c r="N11" s="65"/>
      <c r="O11" s="64"/>
      <c r="P11" s="64"/>
      <c r="U11" t="str">
        <f t="shared" si="1"/>
        <v xml:space="preserve">, </v>
      </c>
      <c r="V11" s="70">
        <f t="shared" si="0"/>
        <v>0</v>
      </c>
    </row>
    <row r="12" spans="1:28" ht="14.5" x14ac:dyDescent="0.25">
      <c r="A12" s="2"/>
      <c r="B12" s="2"/>
      <c r="C12" s="2"/>
      <c r="D12" s="3"/>
      <c r="E12" s="2"/>
      <c r="F12" s="2"/>
      <c r="G12" s="63"/>
      <c r="H12" s="63"/>
      <c r="I12" s="63"/>
      <c r="J12" s="63"/>
      <c r="K12" s="63"/>
      <c r="L12" s="64"/>
      <c r="M12" s="65"/>
      <c r="N12" s="65"/>
      <c r="O12" s="64"/>
      <c r="P12" s="64"/>
      <c r="U12" t="str">
        <f t="shared" si="1"/>
        <v xml:space="preserve">, </v>
      </c>
      <c r="V12" s="70">
        <f t="shared" si="0"/>
        <v>0</v>
      </c>
    </row>
    <row r="13" spans="1:28" ht="14.5" x14ac:dyDescent="0.25">
      <c r="A13" s="2"/>
      <c r="B13" s="2"/>
      <c r="C13" s="2"/>
      <c r="D13" s="63"/>
      <c r="E13" s="2"/>
      <c r="F13" s="2"/>
      <c r="G13" s="66"/>
      <c r="H13" s="66"/>
      <c r="I13" s="66"/>
      <c r="J13" s="66"/>
      <c r="K13" s="66"/>
      <c r="L13" s="67"/>
      <c r="M13" s="65"/>
      <c r="N13" s="65"/>
      <c r="O13" s="64"/>
      <c r="P13" s="64"/>
      <c r="U13" t="str">
        <f t="shared" si="1"/>
        <v xml:space="preserve">, </v>
      </c>
      <c r="V13" s="70">
        <f t="shared" si="0"/>
        <v>0</v>
      </c>
    </row>
    <row r="14" spans="1:28" ht="14.5" x14ac:dyDescent="0.25">
      <c r="A14" s="2"/>
      <c r="B14" s="2"/>
      <c r="C14" s="2"/>
      <c r="D14" s="3"/>
      <c r="E14" s="2"/>
      <c r="F14" s="2"/>
      <c r="G14" s="63"/>
      <c r="H14" s="63"/>
      <c r="I14" s="63"/>
      <c r="J14" s="63"/>
      <c r="K14" s="63"/>
      <c r="L14" s="64"/>
      <c r="M14" s="65"/>
      <c r="N14" s="65"/>
      <c r="O14" s="64"/>
      <c r="P14" s="64"/>
      <c r="U14" t="str">
        <f t="shared" si="1"/>
        <v xml:space="preserve">, </v>
      </c>
      <c r="V14" s="70">
        <f t="shared" si="0"/>
        <v>0</v>
      </c>
    </row>
    <row r="15" spans="1:28" ht="14.5" x14ac:dyDescent="0.25">
      <c r="A15" s="2"/>
      <c r="B15" s="2"/>
      <c r="C15" s="2"/>
      <c r="D15" s="63"/>
      <c r="E15" s="2"/>
      <c r="F15" s="2"/>
      <c r="G15" s="63"/>
      <c r="H15" s="63"/>
      <c r="I15" s="63"/>
      <c r="J15" s="63"/>
      <c r="K15" s="63"/>
      <c r="L15" s="64"/>
      <c r="M15" s="65"/>
      <c r="N15" s="65"/>
      <c r="O15" s="64"/>
      <c r="P15" s="64"/>
      <c r="U15" t="str">
        <f t="shared" si="1"/>
        <v xml:space="preserve">, </v>
      </c>
      <c r="V15" s="70">
        <f t="shared" si="0"/>
        <v>0</v>
      </c>
    </row>
    <row r="16" spans="1:28" ht="14.5" x14ac:dyDescent="0.25">
      <c r="A16" s="2"/>
      <c r="B16" s="2"/>
      <c r="C16" s="2"/>
      <c r="D16" s="3"/>
      <c r="E16" s="2"/>
      <c r="F16" s="2"/>
      <c r="G16" s="63"/>
      <c r="H16" s="63"/>
      <c r="I16" s="63"/>
      <c r="J16" s="63"/>
      <c r="K16" s="63"/>
      <c r="L16" s="64"/>
      <c r="M16" s="65"/>
      <c r="N16" s="65"/>
      <c r="O16" s="64"/>
      <c r="P16" s="64"/>
      <c r="U16" t="str">
        <f t="shared" si="1"/>
        <v xml:space="preserve">, </v>
      </c>
      <c r="V16" s="70">
        <f t="shared" si="0"/>
        <v>0</v>
      </c>
    </row>
    <row r="17" spans="1:22" ht="14.5" x14ac:dyDescent="0.25">
      <c r="A17" s="2"/>
      <c r="B17" s="2"/>
      <c r="C17" s="2"/>
      <c r="D17" s="3"/>
      <c r="E17" s="2"/>
      <c r="F17" s="2"/>
      <c r="G17" s="63"/>
      <c r="H17" s="63"/>
      <c r="I17" s="63"/>
      <c r="J17" s="63"/>
      <c r="K17" s="63"/>
      <c r="L17" s="64"/>
      <c r="M17" s="65"/>
      <c r="N17" s="65"/>
      <c r="O17" s="64"/>
      <c r="P17" s="64"/>
      <c r="U17" t="str">
        <f t="shared" si="1"/>
        <v xml:space="preserve">, </v>
      </c>
      <c r="V17" s="70">
        <f t="shared" si="0"/>
        <v>0</v>
      </c>
    </row>
    <row r="18" spans="1:22" ht="14.5" x14ac:dyDescent="0.25">
      <c r="A18" s="2"/>
      <c r="B18" s="2"/>
      <c r="C18" s="2"/>
      <c r="D18" s="3"/>
      <c r="E18" s="2"/>
      <c r="F18" s="2"/>
      <c r="G18" s="63"/>
      <c r="H18" s="63"/>
      <c r="I18" s="63"/>
      <c r="J18" s="63"/>
      <c r="K18" s="63"/>
      <c r="L18" s="64"/>
      <c r="M18" s="65"/>
      <c r="N18" s="65"/>
      <c r="O18" s="64"/>
      <c r="P18" s="64"/>
      <c r="U18" t="str">
        <f t="shared" si="1"/>
        <v xml:space="preserve">, </v>
      </c>
      <c r="V18" s="70">
        <f t="shared" si="0"/>
        <v>0</v>
      </c>
    </row>
    <row r="19" spans="1:22" ht="14.5" x14ac:dyDescent="0.25">
      <c r="A19" s="2"/>
      <c r="B19" s="2"/>
      <c r="C19" s="2"/>
      <c r="D19" s="3"/>
      <c r="E19" s="2"/>
      <c r="F19" s="2"/>
      <c r="G19" s="63"/>
      <c r="H19" s="63"/>
      <c r="I19" s="63"/>
      <c r="J19" s="63"/>
      <c r="K19" s="63"/>
      <c r="L19" s="64"/>
      <c r="M19" s="65"/>
      <c r="N19" s="65"/>
      <c r="O19" s="64"/>
      <c r="P19" s="64"/>
      <c r="U19" t="str">
        <f t="shared" si="1"/>
        <v xml:space="preserve">, </v>
      </c>
      <c r="V19" s="70">
        <f t="shared" si="0"/>
        <v>0</v>
      </c>
    </row>
    <row r="20" spans="1:22" ht="14.5" x14ac:dyDescent="0.25">
      <c r="A20" s="2"/>
      <c r="B20" s="2"/>
      <c r="C20" s="2"/>
      <c r="D20" s="3"/>
      <c r="E20" s="2"/>
      <c r="F20" s="2"/>
      <c r="G20" s="63"/>
      <c r="H20" s="63"/>
      <c r="I20" s="63"/>
      <c r="J20" s="63"/>
      <c r="K20" s="63"/>
      <c r="L20" s="64"/>
      <c r="M20" s="65"/>
      <c r="N20" s="65"/>
      <c r="O20" s="64"/>
      <c r="P20" s="64"/>
      <c r="U20" t="str">
        <f t="shared" si="1"/>
        <v xml:space="preserve">, </v>
      </c>
      <c r="V20" s="70">
        <f t="shared" si="0"/>
        <v>0</v>
      </c>
    </row>
    <row r="21" spans="1:22" ht="14.5" x14ac:dyDescent="0.25">
      <c r="A21" s="2"/>
      <c r="B21" s="2"/>
      <c r="C21" s="2"/>
      <c r="D21" s="3"/>
      <c r="E21" s="2"/>
      <c r="F21" s="2"/>
      <c r="G21" s="63"/>
      <c r="H21" s="63"/>
      <c r="I21" s="63"/>
      <c r="J21" s="63"/>
      <c r="K21" s="63"/>
      <c r="L21" s="64"/>
      <c r="M21" s="65"/>
      <c r="N21" s="65"/>
      <c r="O21" s="64"/>
      <c r="P21" s="64"/>
      <c r="U21" t="str">
        <f t="shared" si="1"/>
        <v xml:space="preserve">, </v>
      </c>
      <c r="V21" s="70">
        <f t="shared" si="0"/>
        <v>0</v>
      </c>
    </row>
    <row r="22" spans="1:22" ht="14.5" x14ac:dyDescent="0.25">
      <c r="A22" s="2"/>
      <c r="B22" s="2"/>
      <c r="C22" s="2"/>
      <c r="D22" s="3"/>
      <c r="E22" s="2"/>
      <c r="F22" s="2"/>
      <c r="G22" s="63"/>
      <c r="H22" s="63"/>
      <c r="I22" s="63"/>
      <c r="J22" s="63"/>
      <c r="K22" s="63"/>
      <c r="L22" s="64"/>
      <c r="M22" s="65"/>
      <c r="N22" s="65"/>
      <c r="O22" s="64"/>
      <c r="P22" s="64"/>
      <c r="U22" t="str">
        <f t="shared" si="1"/>
        <v xml:space="preserve">, </v>
      </c>
      <c r="V22" s="70">
        <f t="shared" si="0"/>
        <v>0</v>
      </c>
    </row>
    <row r="23" spans="1:22" ht="14.5" x14ac:dyDescent="0.25">
      <c r="A23" s="2"/>
      <c r="B23" s="2"/>
      <c r="C23" s="2"/>
      <c r="D23" s="3"/>
      <c r="E23" s="2"/>
      <c r="F23" s="2"/>
      <c r="G23" s="63"/>
      <c r="H23" s="63"/>
      <c r="I23" s="63"/>
      <c r="J23" s="63"/>
      <c r="K23" s="63"/>
      <c r="L23" s="64"/>
      <c r="M23" s="65"/>
      <c r="N23" s="65"/>
      <c r="O23" s="64"/>
      <c r="P23" s="64"/>
      <c r="U23" t="str">
        <f t="shared" si="1"/>
        <v xml:space="preserve">, </v>
      </c>
      <c r="V23" s="70">
        <f t="shared" si="0"/>
        <v>0</v>
      </c>
    </row>
    <row r="24" spans="1:22" ht="14.5" x14ac:dyDescent="0.25">
      <c r="A24" s="2"/>
      <c r="B24" s="2"/>
      <c r="C24" s="2"/>
      <c r="D24" s="3"/>
      <c r="E24" s="2"/>
      <c r="F24" s="2"/>
      <c r="G24" s="63"/>
      <c r="H24" s="63"/>
      <c r="I24" s="63"/>
      <c r="J24" s="63"/>
      <c r="K24" s="63"/>
      <c r="L24" s="64"/>
      <c r="M24" s="65"/>
      <c r="N24" s="65"/>
      <c r="O24" s="64"/>
      <c r="P24" s="64"/>
      <c r="U24" t="str">
        <f t="shared" si="1"/>
        <v xml:space="preserve">, </v>
      </c>
      <c r="V24" s="70">
        <f t="shared" si="0"/>
        <v>0</v>
      </c>
    </row>
    <row r="25" spans="1:22" ht="14.5" x14ac:dyDescent="0.25">
      <c r="A25" s="2"/>
      <c r="B25" s="2"/>
      <c r="C25" s="2"/>
      <c r="D25" s="3"/>
      <c r="E25" s="2"/>
      <c r="F25" s="2"/>
      <c r="G25" s="63"/>
      <c r="H25" s="63"/>
      <c r="I25" s="63"/>
      <c r="J25" s="63"/>
      <c r="K25" s="63"/>
      <c r="L25" s="64"/>
      <c r="M25" s="65"/>
      <c r="N25" s="65"/>
      <c r="O25" s="64"/>
      <c r="P25" s="64"/>
      <c r="U25" t="str">
        <f t="shared" si="1"/>
        <v xml:space="preserve">, </v>
      </c>
      <c r="V25" s="70">
        <f t="shared" si="0"/>
        <v>0</v>
      </c>
    </row>
    <row r="26" spans="1:22" ht="14.5" x14ac:dyDescent="0.25">
      <c r="A26" s="2"/>
      <c r="B26" s="2"/>
      <c r="C26" s="2"/>
      <c r="D26" s="3"/>
      <c r="E26" s="2"/>
      <c r="F26" s="2"/>
      <c r="G26" s="63"/>
      <c r="H26" s="63"/>
      <c r="I26" s="63"/>
      <c r="J26" s="63"/>
      <c r="K26" s="63"/>
      <c r="L26" s="64"/>
      <c r="M26" s="65"/>
      <c r="N26" s="65"/>
      <c r="O26" s="64"/>
      <c r="P26" s="64"/>
      <c r="U26" t="str">
        <f t="shared" si="1"/>
        <v xml:space="preserve">, </v>
      </c>
      <c r="V26" s="70">
        <f t="shared" si="0"/>
        <v>0</v>
      </c>
    </row>
    <row r="27" spans="1:22" ht="14.5" x14ac:dyDescent="0.25">
      <c r="A27" s="2"/>
      <c r="B27" s="2"/>
      <c r="C27" s="2"/>
      <c r="D27" s="3"/>
      <c r="E27" s="2"/>
      <c r="F27" s="2"/>
      <c r="G27" s="63"/>
      <c r="H27" s="63"/>
      <c r="I27" s="63"/>
      <c r="J27" s="63"/>
      <c r="K27" s="63"/>
      <c r="L27" s="64"/>
      <c r="M27" s="65"/>
      <c r="N27" s="65"/>
      <c r="O27" s="64"/>
      <c r="P27" s="64"/>
      <c r="U27" t="str">
        <f t="shared" si="1"/>
        <v xml:space="preserve">, </v>
      </c>
      <c r="V27" s="70">
        <f t="shared" si="0"/>
        <v>0</v>
      </c>
    </row>
    <row r="28" spans="1:22" ht="14.5" x14ac:dyDescent="0.25">
      <c r="A28" s="2"/>
      <c r="B28" s="2"/>
      <c r="C28" s="2"/>
      <c r="D28" s="3"/>
      <c r="E28" s="2"/>
      <c r="F28" s="2"/>
      <c r="G28" s="63"/>
      <c r="H28" s="63"/>
      <c r="I28" s="63"/>
      <c r="J28" s="63"/>
      <c r="K28" s="63"/>
      <c r="L28" s="64"/>
      <c r="M28" s="65"/>
      <c r="N28" s="65"/>
      <c r="O28" s="64"/>
      <c r="P28" s="64"/>
      <c r="U28" t="str">
        <f t="shared" si="1"/>
        <v xml:space="preserve">, </v>
      </c>
      <c r="V28" s="70">
        <f t="shared" si="0"/>
        <v>0</v>
      </c>
    </row>
    <row r="29" spans="1:22" ht="14.5" x14ac:dyDescent="0.25">
      <c r="A29" s="2"/>
      <c r="B29" s="2"/>
      <c r="C29" s="2"/>
      <c r="D29" s="3"/>
      <c r="E29" s="2"/>
      <c r="F29" s="2"/>
      <c r="G29" s="63"/>
      <c r="H29" s="63"/>
      <c r="I29" s="63"/>
      <c r="J29" s="63"/>
      <c r="K29" s="63"/>
      <c r="L29" s="64"/>
      <c r="M29" s="65"/>
      <c r="N29" s="65"/>
      <c r="O29" s="64"/>
      <c r="P29" s="64"/>
      <c r="U29" t="str">
        <f t="shared" si="1"/>
        <v xml:space="preserve">, </v>
      </c>
      <c r="V29" s="70">
        <f t="shared" si="0"/>
        <v>0</v>
      </c>
    </row>
    <row r="30" spans="1:22" ht="14.5" x14ac:dyDescent="0.25">
      <c r="A30" s="2"/>
      <c r="B30" s="2"/>
      <c r="C30" s="2"/>
      <c r="D30" s="3"/>
      <c r="E30" s="2"/>
      <c r="F30" s="2"/>
      <c r="G30" s="63"/>
      <c r="H30" s="63"/>
      <c r="I30" s="63"/>
      <c r="J30" s="63"/>
      <c r="K30" s="63"/>
      <c r="L30" s="64"/>
      <c r="M30" s="65"/>
      <c r="N30" s="65"/>
      <c r="O30" s="64"/>
      <c r="P30" s="64"/>
      <c r="U30" t="str">
        <f t="shared" si="1"/>
        <v xml:space="preserve">, </v>
      </c>
      <c r="V30" s="70">
        <f t="shared" si="0"/>
        <v>0</v>
      </c>
    </row>
    <row r="31" spans="1:22" ht="14.5" x14ac:dyDescent="0.25">
      <c r="A31" s="2"/>
      <c r="B31" s="2"/>
      <c r="C31" s="2"/>
      <c r="D31" s="3"/>
      <c r="E31" s="2"/>
      <c r="F31" s="2"/>
      <c r="G31" s="63"/>
      <c r="H31" s="63"/>
      <c r="I31" s="63"/>
      <c r="J31" s="63"/>
      <c r="K31" s="63"/>
      <c r="L31" s="64"/>
      <c r="M31" s="65"/>
      <c r="N31" s="65"/>
      <c r="O31" s="64"/>
      <c r="P31" s="64"/>
      <c r="U31" t="str">
        <f t="shared" si="1"/>
        <v xml:space="preserve">, </v>
      </c>
      <c r="V31" s="70">
        <f t="shared" si="0"/>
        <v>0</v>
      </c>
    </row>
    <row r="32" spans="1:22" ht="14.5" x14ac:dyDescent="0.25">
      <c r="A32" s="2"/>
      <c r="B32" s="2"/>
      <c r="C32" s="2"/>
      <c r="D32" s="3"/>
      <c r="E32" s="2"/>
      <c r="F32" s="2"/>
      <c r="G32" s="63"/>
      <c r="H32" s="63"/>
      <c r="I32" s="63"/>
      <c r="J32" s="63"/>
      <c r="K32" s="63"/>
      <c r="L32" s="64"/>
      <c r="M32" s="65"/>
      <c r="N32" s="65"/>
      <c r="O32" s="64"/>
      <c r="P32" s="64"/>
      <c r="U32" t="str">
        <f t="shared" si="1"/>
        <v xml:space="preserve">, </v>
      </c>
      <c r="V32" s="70">
        <f t="shared" si="0"/>
        <v>0</v>
      </c>
    </row>
    <row r="33" spans="1:22" ht="14.5" x14ac:dyDescent="0.25">
      <c r="A33" s="2"/>
      <c r="B33" s="2"/>
      <c r="C33" s="2"/>
      <c r="D33" s="3"/>
      <c r="E33" s="2"/>
      <c r="F33" s="2"/>
      <c r="G33" s="63"/>
      <c r="H33" s="63"/>
      <c r="I33" s="63"/>
      <c r="J33" s="63"/>
      <c r="K33" s="63"/>
      <c r="L33" s="64"/>
      <c r="M33" s="65"/>
      <c r="N33" s="65"/>
      <c r="O33" s="64"/>
      <c r="P33" s="64"/>
      <c r="U33" t="str">
        <f t="shared" si="1"/>
        <v xml:space="preserve">, </v>
      </c>
      <c r="V33" s="70">
        <f t="shared" si="0"/>
        <v>0</v>
      </c>
    </row>
    <row r="34" spans="1:22" ht="14.5" x14ac:dyDescent="0.25">
      <c r="A34" s="2"/>
      <c r="B34" s="2"/>
      <c r="C34" s="2"/>
      <c r="D34" s="3"/>
      <c r="E34" s="2"/>
      <c r="F34" s="2"/>
      <c r="G34" s="63"/>
      <c r="H34" s="63"/>
      <c r="I34" s="63"/>
      <c r="J34" s="63"/>
      <c r="K34" s="63"/>
      <c r="L34" s="64"/>
      <c r="M34" s="65"/>
      <c r="N34" s="65"/>
      <c r="O34" s="64"/>
      <c r="P34" s="64"/>
      <c r="U34" t="str">
        <f t="shared" si="1"/>
        <v xml:space="preserve">, </v>
      </c>
      <c r="V34" s="70">
        <f t="shared" si="0"/>
        <v>0</v>
      </c>
    </row>
    <row r="35" spans="1:22" ht="14.5" x14ac:dyDescent="0.25">
      <c r="A35" s="2"/>
      <c r="B35" s="2"/>
      <c r="C35" s="2"/>
      <c r="D35" s="3"/>
      <c r="E35" s="2"/>
      <c r="F35" s="2"/>
      <c r="G35" s="63"/>
      <c r="H35" s="63"/>
      <c r="I35" s="63"/>
      <c r="J35" s="63"/>
      <c r="K35" s="63"/>
      <c r="L35" s="64"/>
      <c r="M35" s="65"/>
      <c r="N35" s="65"/>
      <c r="O35" s="64"/>
      <c r="P35" s="64"/>
      <c r="U35" t="str">
        <f t="shared" si="1"/>
        <v xml:space="preserve">, </v>
      </c>
      <c r="V35" s="70">
        <f t="shared" si="0"/>
        <v>0</v>
      </c>
    </row>
    <row r="36" spans="1:22" ht="14.5" x14ac:dyDescent="0.25">
      <c r="A36" s="2"/>
      <c r="B36" s="2"/>
      <c r="C36" s="2"/>
      <c r="D36" s="3"/>
      <c r="E36" s="2"/>
      <c r="F36" s="2"/>
      <c r="G36" s="63"/>
      <c r="H36" s="63"/>
      <c r="I36" s="63"/>
      <c r="J36" s="63"/>
      <c r="K36" s="63"/>
      <c r="L36" s="64"/>
      <c r="M36" s="65"/>
      <c r="N36" s="65"/>
      <c r="O36" s="64"/>
      <c r="P36" s="64"/>
      <c r="U36" t="str">
        <f t="shared" si="1"/>
        <v xml:space="preserve">, </v>
      </c>
      <c r="V36" s="70">
        <f t="shared" si="0"/>
        <v>0</v>
      </c>
    </row>
    <row r="37" spans="1:22" ht="14.5" x14ac:dyDescent="0.25">
      <c r="A37" s="2"/>
      <c r="B37" s="2"/>
      <c r="C37" s="2"/>
      <c r="D37" s="3"/>
      <c r="E37" s="2"/>
      <c r="F37" s="2"/>
      <c r="G37" s="63"/>
      <c r="H37" s="63"/>
      <c r="I37" s="63"/>
      <c r="J37" s="63"/>
      <c r="K37" s="63"/>
      <c r="L37" s="64"/>
      <c r="M37" s="65"/>
      <c r="N37" s="65"/>
      <c r="O37" s="64"/>
      <c r="P37" s="64"/>
      <c r="U37" t="str">
        <f t="shared" si="1"/>
        <v xml:space="preserve">, </v>
      </c>
      <c r="V37" s="70">
        <f t="shared" si="0"/>
        <v>0</v>
      </c>
    </row>
    <row r="38" spans="1:22" ht="14.5" x14ac:dyDescent="0.25">
      <c r="A38" s="2"/>
      <c r="B38" s="2"/>
      <c r="C38" s="2"/>
      <c r="D38" s="3"/>
      <c r="E38" s="2"/>
      <c r="F38" s="2"/>
      <c r="G38" s="63"/>
      <c r="H38" s="63"/>
      <c r="I38" s="63"/>
      <c r="J38" s="63"/>
      <c r="K38" s="63"/>
      <c r="L38" s="64"/>
      <c r="M38" s="65"/>
      <c r="N38" s="65"/>
      <c r="O38" s="64"/>
      <c r="P38" s="64"/>
      <c r="U38" t="str">
        <f t="shared" si="1"/>
        <v xml:space="preserve">, </v>
      </c>
      <c r="V38" s="70">
        <f t="shared" si="0"/>
        <v>0</v>
      </c>
    </row>
    <row r="39" spans="1:22" ht="14.5" x14ac:dyDescent="0.25">
      <c r="A39" s="2"/>
      <c r="B39" s="2"/>
      <c r="C39" s="2"/>
      <c r="D39" s="3"/>
      <c r="E39" s="2"/>
      <c r="F39" s="2"/>
      <c r="G39" s="63"/>
      <c r="H39" s="63"/>
      <c r="I39" s="63"/>
      <c r="J39" s="63"/>
      <c r="K39" s="63"/>
      <c r="L39" s="64"/>
      <c r="M39" s="65"/>
      <c r="N39" s="65"/>
      <c r="O39" s="64"/>
      <c r="P39" s="64"/>
      <c r="U39" t="str">
        <f t="shared" si="1"/>
        <v xml:space="preserve">, </v>
      </c>
      <c r="V39" s="70">
        <f t="shared" si="0"/>
        <v>0</v>
      </c>
    </row>
    <row r="40" spans="1:22" ht="14.5" x14ac:dyDescent="0.25">
      <c r="A40" s="2"/>
      <c r="B40" s="2"/>
      <c r="C40" s="2"/>
      <c r="D40" s="3"/>
      <c r="E40" s="2"/>
      <c r="F40" s="2"/>
      <c r="G40" s="63"/>
      <c r="H40" s="63"/>
      <c r="I40" s="63"/>
      <c r="J40" s="63"/>
      <c r="K40" s="63"/>
      <c r="L40" s="64"/>
      <c r="M40" s="65"/>
      <c r="N40" s="65"/>
      <c r="O40" s="64"/>
      <c r="P40" s="64"/>
      <c r="U40" t="str">
        <f t="shared" si="1"/>
        <v xml:space="preserve">, </v>
      </c>
      <c r="V40" s="70">
        <f t="shared" si="0"/>
        <v>0</v>
      </c>
    </row>
    <row r="41" spans="1:22" ht="14.5" x14ac:dyDescent="0.25">
      <c r="A41" s="2"/>
      <c r="B41" s="2"/>
      <c r="C41" s="2"/>
      <c r="D41" s="3"/>
      <c r="E41" s="2"/>
      <c r="F41" s="2"/>
      <c r="G41" s="63"/>
      <c r="H41" s="63"/>
      <c r="I41" s="63"/>
      <c r="J41" s="63"/>
      <c r="K41" s="63"/>
      <c r="L41" s="64"/>
      <c r="M41" s="65"/>
      <c r="N41" s="65"/>
      <c r="O41" s="64"/>
      <c r="P41" s="64"/>
      <c r="U41" t="str">
        <f t="shared" si="1"/>
        <v xml:space="preserve">, </v>
      </c>
      <c r="V41" s="70">
        <f t="shared" si="0"/>
        <v>0</v>
      </c>
    </row>
    <row r="42" spans="1:22" ht="14.5" x14ac:dyDescent="0.25">
      <c r="A42" s="2"/>
      <c r="B42" s="2"/>
      <c r="C42" s="2"/>
      <c r="D42" s="3"/>
      <c r="E42" s="2"/>
      <c r="F42" s="2"/>
      <c r="G42" s="63"/>
      <c r="H42" s="63"/>
      <c r="I42" s="63"/>
      <c r="J42" s="63"/>
      <c r="K42" s="63"/>
      <c r="L42" s="64"/>
      <c r="M42" s="65"/>
      <c r="N42" s="65"/>
      <c r="O42" s="64"/>
      <c r="P42" s="64"/>
      <c r="U42" t="str">
        <f t="shared" si="1"/>
        <v xml:space="preserve">, </v>
      </c>
      <c r="V42" s="70">
        <f t="shared" si="0"/>
        <v>0</v>
      </c>
    </row>
    <row r="43" spans="1:22" ht="14.5" x14ac:dyDescent="0.25">
      <c r="A43" s="2"/>
      <c r="B43" s="2"/>
      <c r="C43" s="2"/>
      <c r="D43" s="3"/>
      <c r="E43" s="2"/>
      <c r="F43" s="2"/>
      <c r="G43" s="63"/>
      <c r="H43" s="63"/>
      <c r="I43" s="63"/>
      <c r="J43" s="63"/>
      <c r="K43" s="63"/>
      <c r="L43" s="64"/>
      <c r="M43" s="65"/>
      <c r="N43" s="65"/>
      <c r="O43" s="64"/>
      <c r="P43" s="64"/>
      <c r="U43" t="str">
        <f t="shared" si="1"/>
        <v xml:space="preserve">, </v>
      </c>
      <c r="V43" s="70">
        <f t="shared" si="0"/>
        <v>0</v>
      </c>
    </row>
    <row r="44" spans="1:22" ht="14.5" x14ac:dyDescent="0.25">
      <c r="A44" s="2"/>
      <c r="B44" s="2"/>
      <c r="C44" s="2"/>
      <c r="D44" s="3"/>
      <c r="E44" s="2"/>
      <c r="F44" s="2"/>
      <c r="G44" s="63"/>
      <c r="H44" s="63"/>
      <c r="I44" s="63"/>
      <c r="J44" s="63"/>
      <c r="K44" s="63"/>
      <c r="L44" s="64"/>
      <c r="M44" s="65"/>
      <c r="N44" s="65"/>
      <c r="O44" s="64"/>
      <c r="P44" s="64"/>
      <c r="U44" t="str">
        <f t="shared" si="1"/>
        <v xml:space="preserve">, </v>
      </c>
      <c r="V44" s="70">
        <f t="shared" si="0"/>
        <v>0</v>
      </c>
    </row>
    <row r="45" spans="1:22" ht="14.5" x14ac:dyDescent="0.25">
      <c r="A45" s="2"/>
      <c r="B45" s="2"/>
      <c r="C45" s="2"/>
      <c r="D45" s="3"/>
      <c r="E45" s="2"/>
      <c r="F45" s="2"/>
      <c r="G45" s="63"/>
      <c r="H45" s="63"/>
      <c r="I45" s="63"/>
      <c r="J45" s="63"/>
      <c r="K45" s="63"/>
      <c r="L45" s="64"/>
      <c r="M45" s="65"/>
      <c r="N45" s="65"/>
      <c r="O45" s="64"/>
      <c r="P45" s="64"/>
      <c r="U45" t="str">
        <f t="shared" si="1"/>
        <v xml:space="preserve">, </v>
      </c>
      <c r="V45" s="70">
        <f t="shared" si="0"/>
        <v>0</v>
      </c>
    </row>
    <row r="46" spans="1:22" ht="14.5" x14ac:dyDescent="0.25">
      <c r="A46" s="2"/>
      <c r="B46" s="2"/>
      <c r="C46" s="2"/>
      <c r="D46" s="3"/>
      <c r="E46" s="2"/>
      <c r="F46" s="2"/>
      <c r="G46" s="63"/>
      <c r="H46" s="63"/>
      <c r="I46" s="63"/>
      <c r="J46" s="63"/>
      <c r="K46" s="63"/>
      <c r="L46" s="64"/>
      <c r="M46" s="65"/>
      <c r="N46" s="65"/>
      <c r="O46" s="64"/>
      <c r="P46" s="64"/>
      <c r="U46" t="str">
        <f t="shared" si="1"/>
        <v xml:space="preserve">, </v>
      </c>
      <c r="V46" s="70">
        <f t="shared" si="0"/>
        <v>0</v>
      </c>
    </row>
    <row r="47" spans="1:22" ht="14.5" x14ac:dyDescent="0.25">
      <c r="A47" s="2"/>
      <c r="B47" s="2"/>
      <c r="C47" s="2"/>
      <c r="D47" s="3"/>
      <c r="E47" s="2"/>
      <c r="F47" s="2"/>
      <c r="G47" s="63"/>
      <c r="H47" s="63"/>
      <c r="I47" s="63"/>
      <c r="J47" s="63"/>
      <c r="K47" s="63"/>
      <c r="L47" s="64"/>
      <c r="M47" s="65"/>
      <c r="N47" s="65"/>
      <c r="O47" s="64"/>
      <c r="P47" s="64"/>
      <c r="U47" t="str">
        <f t="shared" si="1"/>
        <v xml:space="preserve">, </v>
      </c>
      <c r="V47" s="70">
        <f t="shared" si="0"/>
        <v>0</v>
      </c>
    </row>
    <row r="48" spans="1:22" ht="14.5" x14ac:dyDescent="0.25">
      <c r="A48" s="2"/>
      <c r="B48" s="2"/>
      <c r="C48" s="2"/>
      <c r="D48" s="3"/>
      <c r="E48" s="2"/>
      <c r="F48" s="2"/>
      <c r="G48" s="63"/>
      <c r="H48" s="63"/>
      <c r="I48" s="63"/>
      <c r="J48" s="63"/>
      <c r="K48" s="63"/>
      <c r="L48" s="64"/>
      <c r="M48" s="65"/>
      <c r="N48" s="65"/>
      <c r="O48" s="64"/>
      <c r="P48" s="64"/>
      <c r="U48" t="str">
        <f t="shared" si="1"/>
        <v xml:space="preserve">, </v>
      </c>
      <c r="V48" s="70">
        <f t="shared" si="0"/>
        <v>0</v>
      </c>
    </row>
    <row r="49" spans="1:22" ht="14.5" x14ac:dyDescent="0.25">
      <c r="A49" s="2"/>
      <c r="B49" s="2"/>
      <c r="C49" s="2"/>
      <c r="D49" s="3"/>
      <c r="E49" s="2"/>
      <c r="F49" s="2"/>
      <c r="G49" s="63"/>
      <c r="H49" s="63"/>
      <c r="I49" s="63"/>
      <c r="J49" s="63"/>
      <c r="K49" s="63"/>
      <c r="L49" s="64"/>
      <c r="M49" s="65"/>
      <c r="N49" s="65"/>
      <c r="O49" s="64"/>
      <c r="P49" s="64"/>
      <c r="U49" t="str">
        <f t="shared" si="1"/>
        <v xml:space="preserve">, </v>
      </c>
      <c r="V49" s="70">
        <f t="shared" si="0"/>
        <v>0</v>
      </c>
    </row>
    <row r="50" spans="1:22" ht="14.5" x14ac:dyDescent="0.25">
      <c r="A50" s="2"/>
      <c r="B50" s="2"/>
      <c r="C50" s="2"/>
      <c r="D50" s="3"/>
      <c r="E50" s="2"/>
      <c r="F50" s="2"/>
      <c r="G50" s="63"/>
      <c r="H50" s="63"/>
      <c r="I50" s="63"/>
      <c r="J50" s="63"/>
      <c r="K50" s="63"/>
      <c r="L50" s="64"/>
      <c r="M50" s="65"/>
      <c r="N50" s="65"/>
      <c r="O50" s="64"/>
      <c r="P50" s="64"/>
      <c r="U50" t="str">
        <f t="shared" si="1"/>
        <v xml:space="preserve">, </v>
      </c>
      <c r="V50" s="70">
        <f t="shared" si="0"/>
        <v>0</v>
      </c>
    </row>
    <row r="51" spans="1:22" ht="14.5" x14ac:dyDescent="0.25">
      <c r="A51" s="2"/>
      <c r="B51" s="2"/>
      <c r="C51" s="2"/>
      <c r="D51" s="3"/>
      <c r="E51" s="2"/>
      <c r="F51" s="2"/>
      <c r="G51" s="63"/>
      <c r="H51" s="63"/>
      <c r="I51" s="63"/>
      <c r="J51" s="63"/>
      <c r="K51" s="63"/>
      <c r="L51" s="64"/>
      <c r="M51" s="65"/>
      <c r="N51" s="65"/>
      <c r="O51" s="64"/>
      <c r="P51" s="64"/>
      <c r="U51" t="str">
        <f t="shared" si="1"/>
        <v xml:space="preserve">, </v>
      </c>
      <c r="V51" s="70">
        <f t="shared" si="0"/>
        <v>0</v>
      </c>
    </row>
    <row r="52" spans="1:22" x14ac:dyDescent="0.25">
      <c r="D52" s="5"/>
      <c r="E52" s="4"/>
      <c r="V52" s="70"/>
    </row>
    <row r="53" spans="1:22" x14ac:dyDescent="0.25">
      <c r="D53" s="5"/>
      <c r="E53" s="4"/>
      <c r="V53" s="70"/>
    </row>
    <row r="54" spans="1:22" x14ac:dyDescent="0.25">
      <c r="D54" s="5"/>
      <c r="E54" s="4"/>
      <c r="V54" s="70"/>
    </row>
    <row r="55" spans="1:22" x14ac:dyDescent="0.25">
      <c r="D55" s="5"/>
      <c r="E55" s="4"/>
      <c r="V55" s="70"/>
    </row>
    <row r="56" spans="1:22" x14ac:dyDescent="0.25">
      <c r="D56" s="5"/>
      <c r="E56" s="4"/>
      <c r="V56" s="70"/>
    </row>
    <row r="57" spans="1:22" x14ac:dyDescent="0.25">
      <c r="D57" s="5"/>
      <c r="E57" s="4"/>
      <c r="V57" s="70"/>
    </row>
    <row r="58" spans="1:22" x14ac:dyDescent="0.25">
      <c r="D58" s="5"/>
      <c r="E58" s="4"/>
      <c r="V58" s="70"/>
    </row>
    <row r="59" spans="1:22" x14ac:dyDescent="0.25">
      <c r="D59" s="5"/>
      <c r="E59" s="4"/>
      <c r="V59" s="70"/>
    </row>
    <row r="60" spans="1:22" x14ac:dyDescent="0.25">
      <c r="D60" s="5"/>
      <c r="E60" s="4"/>
      <c r="V60" s="70"/>
    </row>
    <row r="61" spans="1:22" x14ac:dyDescent="0.25">
      <c r="D61" s="5"/>
      <c r="E61" s="4"/>
      <c r="V61" s="70"/>
    </row>
    <row r="62" spans="1:22" x14ac:dyDescent="0.25">
      <c r="D62" s="5"/>
      <c r="E62" s="4"/>
      <c r="V62" s="70"/>
    </row>
    <row r="63" spans="1:22" x14ac:dyDescent="0.25">
      <c r="D63" s="5"/>
      <c r="E63" s="4"/>
      <c r="V63" s="70"/>
    </row>
    <row r="64" spans="1:22" x14ac:dyDescent="0.25">
      <c r="D64" s="5"/>
      <c r="E64" s="4"/>
      <c r="V64" s="70"/>
    </row>
    <row r="65" spans="3:22" x14ac:dyDescent="0.25">
      <c r="D65" s="5"/>
      <c r="E65" s="4"/>
      <c r="V65" s="70"/>
    </row>
    <row r="66" spans="3:22" x14ac:dyDescent="0.25">
      <c r="C66"/>
      <c r="D66" s="5"/>
      <c r="E66" s="4"/>
      <c r="V66" s="70"/>
    </row>
    <row r="67" spans="3:22" x14ac:dyDescent="0.25">
      <c r="C67"/>
      <c r="D67" s="5"/>
      <c r="E67" s="4"/>
      <c r="V67" s="70"/>
    </row>
    <row r="68" spans="3:22" x14ac:dyDescent="0.25">
      <c r="C68"/>
      <c r="D68" s="5"/>
      <c r="E68" s="4"/>
      <c r="V68" s="70"/>
    </row>
    <row r="69" spans="3:22" x14ac:dyDescent="0.25">
      <c r="C69"/>
      <c r="D69" s="5"/>
      <c r="E69" s="4"/>
      <c r="V69" s="70"/>
    </row>
    <row r="70" spans="3:22" x14ac:dyDescent="0.25">
      <c r="C70"/>
      <c r="D70" s="5"/>
      <c r="E70" s="4"/>
      <c r="V70" s="70"/>
    </row>
    <row r="71" spans="3:22" x14ac:dyDescent="0.25">
      <c r="C71"/>
      <c r="D71" s="5"/>
      <c r="E71" s="4"/>
      <c r="V71" s="70"/>
    </row>
    <row r="72" spans="3:22" x14ac:dyDescent="0.25">
      <c r="C72"/>
      <c r="D72" s="5"/>
      <c r="E72" s="4"/>
      <c r="V72" s="70"/>
    </row>
    <row r="73" spans="3:22" x14ac:dyDescent="0.25">
      <c r="C73"/>
      <c r="D73" s="5"/>
      <c r="E73" s="4"/>
      <c r="V73" s="70"/>
    </row>
    <row r="74" spans="3:22" x14ac:dyDescent="0.25">
      <c r="C74"/>
      <c r="D74" s="5"/>
      <c r="E74" s="4"/>
      <c r="V74" s="70"/>
    </row>
    <row r="75" spans="3:22" x14ac:dyDescent="0.25">
      <c r="C75"/>
      <c r="D75" s="5"/>
      <c r="E75" s="4"/>
    </row>
    <row r="76" spans="3:22" x14ac:dyDescent="0.25">
      <c r="C76"/>
      <c r="D76" s="5"/>
      <c r="E76" s="4"/>
    </row>
    <row r="77" spans="3:22" x14ac:dyDescent="0.25">
      <c r="C77"/>
      <c r="D77" s="5"/>
      <c r="E77" s="4"/>
    </row>
    <row r="78" spans="3:22" x14ac:dyDescent="0.25">
      <c r="C78"/>
      <c r="D78" s="5"/>
      <c r="E78" s="4"/>
    </row>
    <row r="79" spans="3:22" x14ac:dyDescent="0.25">
      <c r="C79"/>
      <c r="D79" s="5"/>
      <c r="E79" s="4"/>
    </row>
    <row r="80" spans="3:22" x14ac:dyDescent="0.25">
      <c r="C80"/>
      <c r="D80" s="5"/>
      <c r="E80" s="4"/>
    </row>
    <row r="81" spans="3:6" x14ac:dyDescent="0.25">
      <c r="C81"/>
      <c r="D81" s="5"/>
      <c r="E81" s="4"/>
    </row>
    <row r="82" spans="3:6" x14ac:dyDescent="0.25">
      <c r="C82"/>
      <c r="D82" s="5"/>
      <c r="E82" s="4"/>
      <c r="F82"/>
    </row>
    <row r="83" spans="3:6" x14ac:dyDescent="0.25">
      <c r="C83"/>
      <c r="D83" s="5"/>
      <c r="E83" s="4"/>
      <c r="F83"/>
    </row>
    <row r="84" spans="3:6" x14ac:dyDescent="0.25">
      <c r="C84"/>
      <c r="D84" s="5"/>
      <c r="E84" s="4"/>
      <c r="F84"/>
    </row>
    <row r="85" spans="3:6" x14ac:dyDescent="0.25">
      <c r="C85"/>
      <c r="D85" s="5"/>
      <c r="E85" s="4"/>
      <c r="F85"/>
    </row>
    <row r="86" spans="3:6" x14ac:dyDescent="0.25">
      <c r="C86"/>
      <c r="D86" s="5"/>
      <c r="E86" s="4"/>
      <c r="F86"/>
    </row>
    <row r="87" spans="3:6" x14ac:dyDescent="0.25">
      <c r="C87"/>
      <c r="D87" s="5"/>
      <c r="E87" s="4"/>
      <c r="F87"/>
    </row>
    <row r="88" spans="3:6" x14ac:dyDescent="0.25">
      <c r="C88"/>
      <c r="D88" s="5"/>
      <c r="E88" s="4"/>
      <c r="F88"/>
    </row>
    <row r="89" spans="3:6" x14ac:dyDescent="0.25">
      <c r="C89"/>
      <c r="D89" s="5"/>
      <c r="E89" s="4"/>
      <c r="F89"/>
    </row>
    <row r="90" spans="3:6" x14ac:dyDescent="0.25">
      <c r="C90"/>
      <c r="D90" s="5"/>
      <c r="E90" s="4"/>
      <c r="F90"/>
    </row>
    <row r="91" spans="3:6" x14ac:dyDescent="0.25">
      <c r="C91"/>
      <c r="D91" s="5"/>
      <c r="E91" s="4"/>
      <c r="F91"/>
    </row>
    <row r="92" spans="3:6" x14ac:dyDescent="0.25">
      <c r="C92"/>
      <c r="D92" s="5"/>
      <c r="E92" s="4"/>
      <c r="F92"/>
    </row>
    <row r="93" spans="3:6" x14ac:dyDescent="0.25">
      <c r="C93"/>
      <c r="D93" s="5"/>
      <c r="E93" s="4"/>
      <c r="F93"/>
    </row>
    <row r="94" spans="3:6" x14ac:dyDescent="0.25">
      <c r="C94"/>
      <c r="F94"/>
    </row>
    <row r="95" spans="3:6" x14ac:dyDescent="0.25">
      <c r="C95"/>
      <c r="F95"/>
    </row>
    <row r="96" spans="3:6" x14ac:dyDescent="0.25">
      <c r="C96"/>
      <c r="F96"/>
    </row>
    <row r="97" spans="3:6" x14ac:dyDescent="0.25">
      <c r="C97"/>
      <c r="F97"/>
    </row>
    <row r="98" spans="3:6" x14ac:dyDescent="0.25">
      <c r="C98"/>
      <c r="D98"/>
      <c r="E98"/>
      <c r="F98"/>
    </row>
    <row r="99" spans="3:6" x14ac:dyDescent="0.25">
      <c r="C99"/>
      <c r="D99"/>
      <c r="E99"/>
      <c r="F99"/>
    </row>
    <row r="100" spans="3:6" x14ac:dyDescent="0.25">
      <c r="C100"/>
      <c r="D100"/>
      <c r="E100"/>
      <c r="F100"/>
    </row>
    <row r="101" spans="3:6" x14ac:dyDescent="0.25">
      <c r="C101"/>
      <c r="D101"/>
      <c r="E101"/>
      <c r="F101"/>
    </row>
    <row r="102" spans="3:6" x14ac:dyDescent="0.25">
      <c r="C102"/>
      <c r="D102"/>
      <c r="E102"/>
      <c r="F102"/>
    </row>
    <row r="103" spans="3:6" x14ac:dyDescent="0.25">
      <c r="C103"/>
      <c r="D103"/>
      <c r="E103"/>
      <c r="F103"/>
    </row>
    <row r="104" spans="3:6" x14ac:dyDescent="0.25">
      <c r="C104"/>
      <c r="D104"/>
      <c r="E104"/>
      <c r="F104"/>
    </row>
    <row r="105" spans="3:6" x14ac:dyDescent="0.25">
      <c r="C105"/>
      <c r="D105"/>
      <c r="E105"/>
      <c r="F105"/>
    </row>
    <row r="106" spans="3:6" x14ac:dyDescent="0.25">
      <c r="C106"/>
      <c r="D106"/>
      <c r="E106"/>
      <c r="F106"/>
    </row>
    <row r="107" spans="3:6" x14ac:dyDescent="0.25">
      <c r="C107"/>
      <c r="D107"/>
      <c r="E107"/>
      <c r="F107"/>
    </row>
    <row r="108" spans="3:6" x14ac:dyDescent="0.25">
      <c r="C108"/>
      <c r="D108"/>
      <c r="E108"/>
      <c r="F108"/>
    </row>
    <row r="109" spans="3:6" x14ac:dyDescent="0.25">
      <c r="C109"/>
      <c r="D109"/>
      <c r="E109"/>
      <c r="F109"/>
    </row>
    <row r="113" spans="3:6" x14ac:dyDescent="0.25">
      <c r="C113"/>
      <c r="D113"/>
      <c r="E113"/>
      <c r="F113"/>
    </row>
    <row r="114" spans="3:6" x14ac:dyDescent="0.25">
      <c r="C114"/>
      <c r="D114"/>
      <c r="E114"/>
      <c r="F114"/>
    </row>
    <row r="115" spans="3:6" x14ac:dyDescent="0.25">
      <c r="C115"/>
      <c r="D115"/>
      <c r="E115"/>
      <c r="F115"/>
    </row>
    <row r="116" spans="3:6" x14ac:dyDescent="0.25">
      <c r="C116"/>
      <c r="D116"/>
      <c r="E116"/>
      <c r="F116"/>
    </row>
    <row r="117" spans="3:6" x14ac:dyDescent="0.25">
      <c r="C117"/>
      <c r="D117"/>
      <c r="E117"/>
      <c r="F117"/>
    </row>
    <row r="118" spans="3:6" x14ac:dyDescent="0.25">
      <c r="C118"/>
      <c r="D118"/>
      <c r="E118"/>
      <c r="F118"/>
    </row>
    <row r="119" spans="3:6" x14ac:dyDescent="0.25">
      <c r="C119"/>
      <c r="D119"/>
      <c r="E119"/>
      <c r="F119"/>
    </row>
    <row r="120" spans="3:6" x14ac:dyDescent="0.25">
      <c r="C120"/>
      <c r="D120"/>
      <c r="E120"/>
      <c r="F120"/>
    </row>
    <row r="121" spans="3:6" x14ac:dyDescent="0.25">
      <c r="C121"/>
      <c r="D121"/>
      <c r="E121"/>
      <c r="F121"/>
    </row>
    <row r="122" spans="3:6" x14ac:dyDescent="0.25">
      <c r="C122"/>
      <c r="D122"/>
      <c r="E122"/>
      <c r="F122"/>
    </row>
    <row r="123" spans="3:6" x14ac:dyDescent="0.25">
      <c r="C123"/>
      <c r="D123"/>
      <c r="E123"/>
      <c r="F123"/>
    </row>
    <row r="124" spans="3:6" x14ac:dyDescent="0.25">
      <c r="C124"/>
      <c r="D124"/>
      <c r="E124"/>
      <c r="F124"/>
    </row>
  </sheetData>
  <dataValidations count="2">
    <dataValidation type="list" allowBlank="1" showInputMessage="1" showErrorMessage="1" sqref="N2:N51">
      <formula1>isHispanic</formula1>
    </dataValidation>
    <dataValidation type="list" allowBlank="1" showInputMessage="1" showErrorMessage="1" sqref="M2:M51">
      <formula1>Race</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110"/>
  <sheetViews>
    <sheetView zoomScaleNormal="100" workbookViewId="0">
      <selection activeCell="A4" sqref="A4"/>
    </sheetView>
  </sheetViews>
  <sheetFormatPr defaultRowHeight="12.5" x14ac:dyDescent="0.25"/>
  <cols>
    <col min="1" max="1" width="27.54296875" customWidth="1"/>
    <col min="2" max="2" width="13.453125" bestFit="1" customWidth="1"/>
    <col min="3" max="3" width="14.81640625" bestFit="1" customWidth="1"/>
    <col min="4" max="4" width="11.453125" bestFit="1" customWidth="1"/>
    <col min="5" max="5" width="15.26953125" bestFit="1" customWidth="1"/>
    <col min="6" max="6" width="10.7265625" bestFit="1" customWidth="1"/>
    <col min="7" max="7" width="14" bestFit="1" customWidth="1"/>
    <col min="8" max="8" width="11.81640625" bestFit="1" customWidth="1"/>
    <col min="9" max="9" width="11.81640625" customWidth="1"/>
    <col min="10" max="10" width="13" bestFit="1" customWidth="1"/>
    <col min="11" max="11" width="15.453125" bestFit="1" customWidth="1"/>
    <col min="12" max="12" width="10.81640625" bestFit="1" customWidth="1"/>
    <col min="13" max="13" width="14.1796875" bestFit="1" customWidth="1"/>
    <col min="14" max="14" width="13" bestFit="1" customWidth="1"/>
    <col min="15" max="15" width="16.81640625" customWidth="1"/>
    <col min="16" max="16" width="11.453125" hidden="1" customWidth="1"/>
    <col min="17" max="17" width="15.26953125" hidden="1" customWidth="1"/>
    <col min="18" max="18" width="10.7265625" hidden="1" customWidth="1"/>
    <col min="19" max="19" width="14" hidden="1" customWidth="1"/>
    <col min="20" max="20" width="11.81640625" hidden="1" customWidth="1"/>
    <col min="21" max="21" width="15.7265625" bestFit="1" customWidth="1"/>
    <col min="22" max="22" width="46" bestFit="1" customWidth="1"/>
  </cols>
  <sheetData>
    <row r="1" spans="1:22" ht="30" x14ac:dyDescent="0.25">
      <c r="A1" s="121" t="s">
        <v>102</v>
      </c>
      <c r="B1" s="121"/>
      <c r="C1" s="121"/>
      <c r="D1" s="121"/>
      <c r="E1" s="121"/>
      <c r="F1" s="121"/>
      <c r="G1" s="121"/>
      <c r="H1" s="121"/>
      <c r="I1" s="121"/>
      <c r="J1" s="121"/>
      <c r="K1" s="121"/>
      <c r="L1" s="121"/>
      <c r="M1" s="121"/>
      <c r="N1" s="121"/>
      <c r="O1" s="121"/>
      <c r="P1" s="121"/>
      <c r="Q1" s="121"/>
      <c r="R1" s="121"/>
      <c r="S1" s="121"/>
      <c r="T1" s="121"/>
      <c r="U1" s="121"/>
      <c r="V1" s="121"/>
    </row>
    <row r="2" spans="1:22" ht="25" customHeight="1" x14ac:dyDescent="0.25">
      <c r="A2" s="114" t="s">
        <v>117</v>
      </c>
      <c r="B2" s="114" t="s">
        <v>0</v>
      </c>
      <c r="C2" s="114" t="s">
        <v>2</v>
      </c>
      <c r="D2" s="112" t="s">
        <v>8</v>
      </c>
      <c r="E2" s="113"/>
      <c r="F2" s="113"/>
      <c r="G2" s="113"/>
      <c r="H2" s="113"/>
      <c r="I2" s="117"/>
      <c r="J2" s="112" t="s">
        <v>9</v>
      </c>
      <c r="K2" s="113"/>
      <c r="L2" s="113"/>
      <c r="M2" s="113"/>
      <c r="N2" s="113"/>
      <c r="O2" s="117"/>
      <c r="P2" s="112" t="s">
        <v>13</v>
      </c>
      <c r="Q2" s="113"/>
      <c r="R2" s="113"/>
      <c r="S2" s="113"/>
      <c r="T2" s="113"/>
      <c r="U2" s="17" t="s">
        <v>13</v>
      </c>
      <c r="V2" s="114" t="s">
        <v>1</v>
      </c>
    </row>
    <row r="3" spans="1:22" ht="89.25" customHeight="1" x14ac:dyDescent="0.25">
      <c r="A3" s="115"/>
      <c r="B3" s="115"/>
      <c r="C3" s="115"/>
      <c r="D3" s="18" t="s">
        <v>7</v>
      </c>
      <c r="E3" s="18" t="s">
        <v>3</v>
      </c>
      <c r="F3" s="18" t="s">
        <v>4</v>
      </c>
      <c r="G3" s="18" t="s">
        <v>5</v>
      </c>
      <c r="H3" s="18" t="s">
        <v>6</v>
      </c>
      <c r="I3" s="18" t="s">
        <v>15</v>
      </c>
      <c r="J3" s="18" t="s">
        <v>106</v>
      </c>
      <c r="K3" s="18" t="s">
        <v>97</v>
      </c>
      <c r="L3" s="18" t="s">
        <v>98</v>
      </c>
      <c r="M3" s="18" t="s">
        <v>107</v>
      </c>
      <c r="N3" s="18" t="s">
        <v>108</v>
      </c>
      <c r="O3" s="18" t="s">
        <v>118</v>
      </c>
      <c r="P3" s="18" t="s">
        <v>7</v>
      </c>
      <c r="Q3" s="18" t="s">
        <v>3</v>
      </c>
      <c r="R3" s="18" t="s">
        <v>4</v>
      </c>
      <c r="S3" s="18" t="s">
        <v>5</v>
      </c>
      <c r="T3" s="18" t="s">
        <v>6</v>
      </c>
      <c r="U3" s="19" t="s">
        <v>14</v>
      </c>
      <c r="V3" s="115"/>
    </row>
    <row r="4" spans="1:22" x14ac:dyDescent="0.25">
      <c r="A4" s="8"/>
      <c r="B4" s="9" t="e">
        <f>VLOOKUP(A4,'Data - (School #4)'!$U$2:$V$51,2,FALSE)</f>
        <v>#N/A</v>
      </c>
      <c r="C4" s="10"/>
      <c r="D4" s="11"/>
      <c r="E4" s="11"/>
      <c r="F4" s="11"/>
      <c r="G4" s="11"/>
      <c r="H4" s="11"/>
      <c r="I4" s="11"/>
      <c r="J4" s="12"/>
      <c r="K4" s="12"/>
      <c r="L4" s="12"/>
      <c r="M4" s="12"/>
      <c r="N4" s="12"/>
      <c r="O4" s="12"/>
      <c r="P4" s="12">
        <f>J4*0.08</f>
        <v>0</v>
      </c>
      <c r="Q4" s="12">
        <f>K4*0.08</f>
        <v>0</v>
      </c>
      <c r="R4" s="12">
        <f>L4*0.08</f>
        <v>0</v>
      </c>
      <c r="S4" s="12">
        <f>M4*0.08</f>
        <v>0</v>
      </c>
      <c r="T4" s="12">
        <f>N4*0.08</f>
        <v>0</v>
      </c>
      <c r="U4" s="12">
        <f>SUM(P4:T4)</f>
        <v>0</v>
      </c>
      <c r="V4" s="8"/>
    </row>
    <row r="5" spans="1:22" x14ac:dyDescent="0.25">
      <c r="A5" s="8"/>
      <c r="B5" s="9" t="e">
        <f>VLOOKUP(A5,'Data - (School #4)'!$U$2:$V$51,2,FALSE)</f>
        <v>#N/A</v>
      </c>
      <c r="C5" s="10"/>
      <c r="D5" s="11"/>
      <c r="E5" s="11"/>
      <c r="F5" s="11"/>
      <c r="G5" s="11"/>
      <c r="H5" s="11"/>
      <c r="I5" s="11"/>
      <c r="J5" s="12"/>
      <c r="K5" s="12"/>
      <c r="L5" s="12"/>
      <c r="M5" s="12"/>
      <c r="N5" s="12"/>
      <c r="O5" s="12"/>
      <c r="P5" s="12">
        <f t="shared" ref="P5:P34" si="0">J5*0.08</f>
        <v>0</v>
      </c>
      <c r="Q5" s="12">
        <f t="shared" ref="Q5:Q34" si="1">K5*0.08</f>
        <v>0</v>
      </c>
      <c r="R5" s="12">
        <f t="shared" ref="R5:R34" si="2">L5*0.08</f>
        <v>0</v>
      </c>
      <c r="S5" s="12">
        <f t="shared" ref="S5:S34" si="3">M5*0.08</f>
        <v>0</v>
      </c>
      <c r="T5" s="12">
        <f t="shared" ref="T5:T34" si="4">N5*0.08</f>
        <v>0</v>
      </c>
      <c r="U5" s="12">
        <f t="shared" ref="U5:U34" si="5">SUM(P5:T5)</f>
        <v>0</v>
      </c>
      <c r="V5" s="8"/>
    </row>
    <row r="6" spans="1:22" x14ac:dyDescent="0.25">
      <c r="A6" s="8"/>
      <c r="B6" s="9" t="e">
        <f>VLOOKUP(A6,'Data - (School #4)'!$U$2:$V$51,2,FALSE)</f>
        <v>#N/A</v>
      </c>
      <c r="C6" s="10"/>
      <c r="D6" s="11"/>
      <c r="E6" s="11"/>
      <c r="F6" s="11"/>
      <c r="G6" s="11"/>
      <c r="H6" s="11"/>
      <c r="I6" s="11"/>
      <c r="J6" s="12"/>
      <c r="K6" s="12"/>
      <c r="L6" s="12"/>
      <c r="M6" s="12"/>
      <c r="N6" s="12"/>
      <c r="O6" s="12"/>
      <c r="P6" s="12">
        <f t="shared" si="0"/>
        <v>0</v>
      </c>
      <c r="Q6" s="12">
        <f t="shared" si="1"/>
        <v>0</v>
      </c>
      <c r="R6" s="12">
        <f t="shared" si="2"/>
        <v>0</v>
      </c>
      <c r="S6" s="12">
        <f t="shared" si="3"/>
        <v>0</v>
      </c>
      <c r="T6" s="12">
        <f t="shared" si="4"/>
        <v>0</v>
      </c>
      <c r="U6" s="12">
        <f t="shared" si="5"/>
        <v>0</v>
      </c>
      <c r="V6" s="8"/>
    </row>
    <row r="7" spans="1:22" x14ac:dyDescent="0.25">
      <c r="A7" s="8"/>
      <c r="B7" s="9" t="e">
        <f>VLOOKUP(A7,'Data - (School #4)'!$U$2:$V$51,2,FALSE)</f>
        <v>#N/A</v>
      </c>
      <c r="C7" s="10"/>
      <c r="D7" s="11"/>
      <c r="E7" s="11"/>
      <c r="F7" s="11"/>
      <c r="G7" s="11"/>
      <c r="H7" s="11"/>
      <c r="I7" s="11"/>
      <c r="J7" s="12"/>
      <c r="K7" s="12"/>
      <c r="L7" s="12"/>
      <c r="M7" s="12"/>
      <c r="N7" s="12"/>
      <c r="O7" s="12"/>
      <c r="P7" s="12">
        <f t="shared" si="0"/>
        <v>0</v>
      </c>
      <c r="Q7" s="12">
        <f t="shared" si="1"/>
        <v>0</v>
      </c>
      <c r="R7" s="12">
        <f t="shared" si="2"/>
        <v>0</v>
      </c>
      <c r="S7" s="12">
        <f t="shared" si="3"/>
        <v>0</v>
      </c>
      <c r="T7" s="12">
        <f t="shared" si="4"/>
        <v>0</v>
      </c>
      <c r="U7" s="12">
        <f t="shared" si="5"/>
        <v>0</v>
      </c>
      <c r="V7" s="8"/>
    </row>
    <row r="8" spans="1:22" x14ac:dyDescent="0.25">
      <c r="A8" s="8"/>
      <c r="B8" s="9" t="e">
        <f>VLOOKUP(A8,'Data - (School #4)'!$U$2:$V$51,2,FALSE)</f>
        <v>#N/A</v>
      </c>
      <c r="C8" s="10"/>
      <c r="D8" s="11"/>
      <c r="E8" s="11"/>
      <c r="F8" s="11"/>
      <c r="G8" s="11"/>
      <c r="H8" s="11"/>
      <c r="I8" s="11"/>
      <c r="J8" s="12"/>
      <c r="K8" s="12"/>
      <c r="L8" s="12"/>
      <c r="M8" s="12"/>
      <c r="N8" s="12"/>
      <c r="O8" s="12"/>
      <c r="P8" s="12">
        <f t="shared" si="0"/>
        <v>0</v>
      </c>
      <c r="Q8" s="12">
        <f t="shared" si="1"/>
        <v>0</v>
      </c>
      <c r="R8" s="12">
        <f t="shared" si="2"/>
        <v>0</v>
      </c>
      <c r="S8" s="12">
        <f t="shared" si="3"/>
        <v>0</v>
      </c>
      <c r="T8" s="12">
        <f t="shared" si="4"/>
        <v>0</v>
      </c>
      <c r="U8" s="12">
        <f t="shared" si="5"/>
        <v>0</v>
      </c>
      <c r="V8" s="8"/>
    </row>
    <row r="9" spans="1:22" x14ac:dyDescent="0.25">
      <c r="A9" s="8"/>
      <c r="B9" s="9" t="e">
        <f>VLOOKUP(A9,'Data - (School #4)'!$U$2:$V$51,2,FALSE)</f>
        <v>#N/A</v>
      </c>
      <c r="C9" s="10"/>
      <c r="D9" s="11"/>
      <c r="E9" s="11"/>
      <c r="F9" s="11"/>
      <c r="G9" s="11"/>
      <c r="H9" s="11"/>
      <c r="I9" s="11"/>
      <c r="J9" s="12"/>
      <c r="K9" s="12"/>
      <c r="L9" s="12"/>
      <c r="M9" s="12"/>
      <c r="N9" s="12"/>
      <c r="O9" s="12"/>
      <c r="P9" s="12">
        <f t="shared" si="0"/>
        <v>0</v>
      </c>
      <c r="Q9" s="12">
        <f t="shared" si="1"/>
        <v>0</v>
      </c>
      <c r="R9" s="12">
        <f t="shared" si="2"/>
        <v>0</v>
      </c>
      <c r="S9" s="12">
        <f t="shared" si="3"/>
        <v>0</v>
      </c>
      <c r="T9" s="12">
        <f t="shared" si="4"/>
        <v>0</v>
      </c>
      <c r="U9" s="12">
        <f t="shared" si="5"/>
        <v>0</v>
      </c>
      <c r="V9" s="8"/>
    </row>
    <row r="10" spans="1:22" x14ac:dyDescent="0.25">
      <c r="A10" s="8"/>
      <c r="B10" s="9" t="e">
        <f>VLOOKUP(A10,'Data - (School #4)'!$U$2:$V$51,2,FALSE)</f>
        <v>#N/A</v>
      </c>
      <c r="C10" s="10"/>
      <c r="D10" s="11"/>
      <c r="E10" s="11"/>
      <c r="F10" s="11"/>
      <c r="G10" s="11"/>
      <c r="H10" s="11"/>
      <c r="I10" s="11"/>
      <c r="J10" s="12"/>
      <c r="K10" s="12"/>
      <c r="L10" s="12"/>
      <c r="M10" s="12"/>
      <c r="N10" s="12"/>
      <c r="O10" s="12"/>
      <c r="P10" s="12">
        <f t="shared" si="0"/>
        <v>0</v>
      </c>
      <c r="Q10" s="12">
        <f t="shared" si="1"/>
        <v>0</v>
      </c>
      <c r="R10" s="12">
        <f t="shared" si="2"/>
        <v>0</v>
      </c>
      <c r="S10" s="12">
        <f t="shared" si="3"/>
        <v>0</v>
      </c>
      <c r="T10" s="12">
        <f t="shared" si="4"/>
        <v>0</v>
      </c>
      <c r="U10" s="12">
        <f t="shared" si="5"/>
        <v>0</v>
      </c>
      <c r="V10" s="8"/>
    </row>
    <row r="11" spans="1:22" x14ac:dyDescent="0.25">
      <c r="A11" s="8"/>
      <c r="B11" s="9" t="e">
        <f>VLOOKUP(A11,'Data - (School #4)'!$U$2:$V$51,2,FALSE)</f>
        <v>#N/A</v>
      </c>
      <c r="C11" s="10"/>
      <c r="D11" s="11"/>
      <c r="E11" s="11"/>
      <c r="F11" s="11"/>
      <c r="G11" s="11"/>
      <c r="H11" s="11"/>
      <c r="I11" s="11"/>
      <c r="J11" s="12"/>
      <c r="K11" s="12"/>
      <c r="L11" s="12"/>
      <c r="M11" s="12"/>
      <c r="N11" s="12"/>
      <c r="O11" s="12"/>
      <c r="P11" s="12">
        <f t="shared" si="0"/>
        <v>0</v>
      </c>
      <c r="Q11" s="12">
        <f t="shared" si="1"/>
        <v>0</v>
      </c>
      <c r="R11" s="12">
        <f t="shared" si="2"/>
        <v>0</v>
      </c>
      <c r="S11" s="12">
        <f t="shared" si="3"/>
        <v>0</v>
      </c>
      <c r="T11" s="12">
        <f t="shared" si="4"/>
        <v>0</v>
      </c>
      <c r="U11" s="12">
        <f t="shared" si="5"/>
        <v>0</v>
      </c>
      <c r="V11" s="8"/>
    </row>
    <row r="12" spans="1:22" x14ac:dyDescent="0.25">
      <c r="A12" s="8"/>
      <c r="B12" s="9" t="e">
        <f>VLOOKUP(A12,'Data - (School #4)'!$U$2:$V$51,2,FALSE)</f>
        <v>#N/A</v>
      </c>
      <c r="C12" s="10"/>
      <c r="D12" s="11"/>
      <c r="E12" s="11"/>
      <c r="F12" s="11"/>
      <c r="G12" s="11"/>
      <c r="H12" s="11"/>
      <c r="I12" s="11"/>
      <c r="J12" s="12"/>
      <c r="K12" s="12"/>
      <c r="L12" s="12"/>
      <c r="M12" s="12"/>
      <c r="N12" s="12"/>
      <c r="O12" s="12"/>
      <c r="P12" s="12">
        <f t="shared" si="0"/>
        <v>0</v>
      </c>
      <c r="Q12" s="12">
        <f t="shared" si="1"/>
        <v>0</v>
      </c>
      <c r="R12" s="12">
        <f t="shared" si="2"/>
        <v>0</v>
      </c>
      <c r="S12" s="12">
        <f t="shared" si="3"/>
        <v>0</v>
      </c>
      <c r="T12" s="12">
        <f t="shared" si="4"/>
        <v>0</v>
      </c>
      <c r="U12" s="12">
        <f t="shared" si="5"/>
        <v>0</v>
      </c>
      <c r="V12" s="8"/>
    </row>
    <row r="13" spans="1:22" x14ac:dyDescent="0.25">
      <c r="A13" s="8"/>
      <c r="B13" s="9" t="e">
        <f>VLOOKUP(A13,'Data - (School #4)'!$U$2:$V$51,2,FALSE)</f>
        <v>#N/A</v>
      </c>
      <c r="C13" s="10"/>
      <c r="D13" s="11"/>
      <c r="E13" s="11"/>
      <c r="F13" s="11"/>
      <c r="G13" s="11"/>
      <c r="H13" s="11"/>
      <c r="I13" s="11"/>
      <c r="J13" s="12"/>
      <c r="K13" s="12"/>
      <c r="L13" s="12"/>
      <c r="M13" s="12"/>
      <c r="N13" s="12"/>
      <c r="O13" s="12"/>
      <c r="P13" s="12">
        <f t="shared" si="0"/>
        <v>0</v>
      </c>
      <c r="Q13" s="12">
        <f t="shared" si="1"/>
        <v>0</v>
      </c>
      <c r="R13" s="12">
        <f t="shared" si="2"/>
        <v>0</v>
      </c>
      <c r="S13" s="12">
        <f t="shared" si="3"/>
        <v>0</v>
      </c>
      <c r="T13" s="12">
        <f t="shared" si="4"/>
        <v>0</v>
      </c>
      <c r="U13" s="12">
        <f t="shared" si="5"/>
        <v>0</v>
      </c>
      <c r="V13" s="8"/>
    </row>
    <row r="14" spans="1:22" x14ac:dyDescent="0.25">
      <c r="A14" s="8"/>
      <c r="B14" s="9" t="e">
        <f>VLOOKUP(A14,'Data - (School #4)'!$U$2:$V$51,2,FALSE)</f>
        <v>#N/A</v>
      </c>
      <c r="C14" s="10"/>
      <c r="D14" s="11"/>
      <c r="E14" s="11"/>
      <c r="F14" s="11"/>
      <c r="G14" s="11"/>
      <c r="H14" s="11"/>
      <c r="I14" s="11"/>
      <c r="J14" s="12"/>
      <c r="K14" s="12"/>
      <c r="L14" s="12"/>
      <c r="M14" s="12"/>
      <c r="N14" s="12"/>
      <c r="O14" s="12"/>
      <c r="P14" s="12">
        <f t="shared" si="0"/>
        <v>0</v>
      </c>
      <c r="Q14" s="12">
        <f t="shared" si="1"/>
        <v>0</v>
      </c>
      <c r="R14" s="12">
        <f t="shared" si="2"/>
        <v>0</v>
      </c>
      <c r="S14" s="12">
        <f t="shared" si="3"/>
        <v>0</v>
      </c>
      <c r="T14" s="12">
        <f t="shared" si="4"/>
        <v>0</v>
      </c>
      <c r="U14" s="12">
        <f t="shared" si="5"/>
        <v>0</v>
      </c>
      <c r="V14" s="8"/>
    </row>
    <row r="15" spans="1:22" x14ac:dyDescent="0.25">
      <c r="A15" s="8"/>
      <c r="B15" s="9" t="e">
        <f>VLOOKUP(A15,'Data - (School #4)'!$U$2:$V$51,2,FALSE)</f>
        <v>#N/A</v>
      </c>
      <c r="C15" s="10"/>
      <c r="D15" s="11"/>
      <c r="E15" s="11"/>
      <c r="F15" s="11"/>
      <c r="G15" s="11"/>
      <c r="H15" s="11"/>
      <c r="I15" s="11"/>
      <c r="J15" s="12"/>
      <c r="K15" s="12"/>
      <c r="L15" s="12"/>
      <c r="M15" s="12"/>
      <c r="N15" s="12"/>
      <c r="O15" s="12"/>
      <c r="P15" s="12">
        <f t="shared" si="0"/>
        <v>0</v>
      </c>
      <c r="Q15" s="12">
        <f t="shared" si="1"/>
        <v>0</v>
      </c>
      <c r="R15" s="12">
        <f t="shared" si="2"/>
        <v>0</v>
      </c>
      <c r="S15" s="12">
        <f t="shared" si="3"/>
        <v>0</v>
      </c>
      <c r="T15" s="12">
        <f t="shared" si="4"/>
        <v>0</v>
      </c>
      <c r="U15" s="12">
        <f t="shared" si="5"/>
        <v>0</v>
      </c>
      <c r="V15" s="8"/>
    </row>
    <row r="16" spans="1:22" x14ac:dyDescent="0.25">
      <c r="A16" s="8"/>
      <c r="B16" s="9" t="e">
        <f>VLOOKUP(A16,'Data - (School #4)'!$U$2:$V$51,2,FALSE)</f>
        <v>#N/A</v>
      </c>
      <c r="C16" s="10"/>
      <c r="D16" s="11"/>
      <c r="E16" s="11"/>
      <c r="F16" s="11"/>
      <c r="G16" s="11"/>
      <c r="H16" s="11"/>
      <c r="I16" s="11"/>
      <c r="J16" s="12"/>
      <c r="K16" s="12"/>
      <c r="L16" s="12"/>
      <c r="M16" s="12"/>
      <c r="N16" s="12"/>
      <c r="O16" s="12"/>
      <c r="P16" s="12">
        <f t="shared" si="0"/>
        <v>0</v>
      </c>
      <c r="Q16" s="12">
        <f t="shared" si="1"/>
        <v>0</v>
      </c>
      <c r="R16" s="12">
        <f t="shared" si="2"/>
        <v>0</v>
      </c>
      <c r="S16" s="12">
        <f t="shared" si="3"/>
        <v>0</v>
      </c>
      <c r="T16" s="12">
        <f t="shared" si="4"/>
        <v>0</v>
      </c>
      <c r="U16" s="12">
        <f t="shared" si="5"/>
        <v>0</v>
      </c>
      <c r="V16" s="8"/>
    </row>
    <row r="17" spans="1:22" x14ac:dyDescent="0.25">
      <c r="A17" s="8"/>
      <c r="B17" s="9" t="e">
        <f>VLOOKUP(A17,'Data - (School #4)'!$U$2:$V$51,2,FALSE)</f>
        <v>#N/A</v>
      </c>
      <c r="C17" s="10"/>
      <c r="D17" s="11"/>
      <c r="E17" s="11"/>
      <c r="F17" s="11"/>
      <c r="G17" s="11"/>
      <c r="H17" s="11"/>
      <c r="I17" s="11"/>
      <c r="J17" s="12"/>
      <c r="K17" s="12"/>
      <c r="L17" s="12"/>
      <c r="M17" s="12"/>
      <c r="N17" s="12"/>
      <c r="O17" s="12"/>
      <c r="P17" s="12">
        <f t="shared" si="0"/>
        <v>0</v>
      </c>
      <c r="Q17" s="12">
        <f t="shared" si="1"/>
        <v>0</v>
      </c>
      <c r="R17" s="12">
        <f t="shared" si="2"/>
        <v>0</v>
      </c>
      <c r="S17" s="12">
        <f t="shared" si="3"/>
        <v>0</v>
      </c>
      <c r="T17" s="12">
        <f t="shared" si="4"/>
        <v>0</v>
      </c>
      <c r="U17" s="12">
        <f t="shared" si="5"/>
        <v>0</v>
      </c>
      <c r="V17" s="8"/>
    </row>
    <row r="18" spans="1:22" x14ac:dyDescent="0.25">
      <c r="A18" s="8"/>
      <c r="B18" s="9" t="e">
        <f>VLOOKUP(A18,'Data - (School #4)'!$U$2:$V$51,2,FALSE)</f>
        <v>#N/A</v>
      </c>
      <c r="C18" s="10"/>
      <c r="D18" s="11"/>
      <c r="E18" s="11"/>
      <c r="F18" s="11"/>
      <c r="G18" s="11"/>
      <c r="H18" s="11"/>
      <c r="I18" s="11"/>
      <c r="J18" s="12"/>
      <c r="K18" s="12"/>
      <c r="L18" s="12"/>
      <c r="M18" s="12"/>
      <c r="N18" s="12"/>
      <c r="O18" s="12"/>
      <c r="P18" s="12">
        <f t="shared" si="0"/>
        <v>0</v>
      </c>
      <c r="Q18" s="12">
        <f t="shared" si="1"/>
        <v>0</v>
      </c>
      <c r="R18" s="12">
        <f t="shared" si="2"/>
        <v>0</v>
      </c>
      <c r="S18" s="12">
        <f t="shared" si="3"/>
        <v>0</v>
      </c>
      <c r="T18" s="12">
        <f t="shared" si="4"/>
        <v>0</v>
      </c>
      <c r="U18" s="12">
        <f t="shared" si="5"/>
        <v>0</v>
      </c>
      <c r="V18" s="8"/>
    </row>
    <row r="19" spans="1:22" x14ac:dyDescent="0.25">
      <c r="A19" s="8"/>
      <c r="B19" s="9" t="e">
        <f>VLOOKUP(A19,'Data - (School #4)'!$U$2:$V$51,2,FALSE)</f>
        <v>#N/A</v>
      </c>
      <c r="C19" s="10"/>
      <c r="D19" s="11"/>
      <c r="E19" s="11"/>
      <c r="F19" s="11"/>
      <c r="G19" s="11"/>
      <c r="H19" s="11"/>
      <c r="I19" s="11"/>
      <c r="J19" s="12"/>
      <c r="K19" s="12"/>
      <c r="L19" s="12"/>
      <c r="M19" s="12"/>
      <c r="N19" s="12"/>
      <c r="O19" s="12"/>
      <c r="P19" s="12">
        <f t="shared" si="0"/>
        <v>0</v>
      </c>
      <c r="Q19" s="12">
        <f t="shared" si="1"/>
        <v>0</v>
      </c>
      <c r="R19" s="12">
        <f t="shared" si="2"/>
        <v>0</v>
      </c>
      <c r="S19" s="12">
        <f t="shared" si="3"/>
        <v>0</v>
      </c>
      <c r="T19" s="12">
        <f t="shared" si="4"/>
        <v>0</v>
      </c>
      <c r="U19" s="12">
        <f t="shared" si="5"/>
        <v>0</v>
      </c>
      <c r="V19" s="8"/>
    </row>
    <row r="20" spans="1:22" x14ac:dyDescent="0.25">
      <c r="A20" s="8"/>
      <c r="B20" s="9" t="e">
        <f>VLOOKUP(A20,'Data - (School #4)'!$U$2:$V$51,2,FALSE)</f>
        <v>#N/A</v>
      </c>
      <c r="C20" s="10"/>
      <c r="D20" s="11"/>
      <c r="E20" s="11"/>
      <c r="F20" s="11"/>
      <c r="G20" s="11"/>
      <c r="H20" s="11"/>
      <c r="I20" s="11"/>
      <c r="J20" s="12"/>
      <c r="K20" s="12"/>
      <c r="L20" s="12"/>
      <c r="M20" s="12"/>
      <c r="N20" s="12"/>
      <c r="O20" s="12"/>
      <c r="P20" s="12">
        <f t="shared" si="0"/>
        <v>0</v>
      </c>
      <c r="Q20" s="12">
        <f t="shared" si="1"/>
        <v>0</v>
      </c>
      <c r="R20" s="12">
        <f t="shared" si="2"/>
        <v>0</v>
      </c>
      <c r="S20" s="12">
        <f t="shared" si="3"/>
        <v>0</v>
      </c>
      <c r="T20" s="12">
        <f t="shared" si="4"/>
        <v>0</v>
      </c>
      <c r="U20" s="12">
        <f t="shared" si="5"/>
        <v>0</v>
      </c>
      <c r="V20" s="8"/>
    </row>
    <row r="21" spans="1:22" x14ac:dyDescent="0.25">
      <c r="A21" s="8"/>
      <c r="B21" s="9" t="e">
        <f>VLOOKUP(A21,'Data - (School #4)'!$U$2:$V$51,2,FALSE)</f>
        <v>#N/A</v>
      </c>
      <c r="C21" s="10"/>
      <c r="D21" s="11"/>
      <c r="E21" s="11"/>
      <c r="F21" s="11"/>
      <c r="G21" s="11"/>
      <c r="H21" s="11"/>
      <c r="I21" s="11"/>
      <c r="J21" s="12"/>
      <c r="K21" s="12"/>
      <c r="L21" s="12"/>
      <c r="M21" s="12"/>
      <c r="N21" s="12"/>
      <c r="O21" s="12"/>
      <c r="P21" s="12">
        <f t="shared" si="0"/>
        <v>0</v>
      </c>
      <c r="Q21" s="12">
        <f t="shared" si="1"/>
        <v>0</v>
      </c>
      <c r="R21" s="12">
        <f t="shared" si="2"/>
        <v>0</v>
      </c>
      <c r="S21" s="12">
        <f t="shared" si="3"/>
        <v>0</v>
      </c>
      <c r="T21" s="12">
        <f t="shared" si="4"/>
        <v>0</v>
      </c>
      <c r="U21" s="12">
        <f t="shared" si="5"/>
        <v>0</v>
      </c>
      <c r="V21" s="8"/>
    </row>
    <row r="22" spans="1:22" x14ac:dyDescent="0.25">
      <c r="A22" s="8"/>
      <c r="B22" s="9" t="e">
        <f>VLOOKUP(A22,'Data - (School #4)'!$U$2:$V$51,2,FALSE)</f>
        <v>#N/A</v>
      </c>
      <c r="C22" s="10"/>
      <c r="D22" s="11"/>
      <c r="E22" s="11"/>
      <c r="F22" s="11"/>
      <c r="G22" s="11"/>
      <c r="H22" s="11"/>
      <c r="I22" s="11"/>
      <c r="J22" s="12"/>
      <c r="K22" s="12"/>
      <c r="L22" s="12"/>
      <c r="M22" s="12"/>
      <c r="N22" s="12"/>
      <c r="O22" s="12"/>
      <c r="P22" s="12">
        <f t="shared" si="0"/>
        <v>0</v>
      </c>
      <c r="Q22" s="12">
        <f t="shared" si="1"/>
        <v>0</v>
      </c>
      <c r="R22" s="12">
        <f t="shared" si="2"/>
        <v>0</v>
      </c>
      <c r="S22" s="12">
        <f t="shared" si="3"/>
        <v>0</v>
      </c>
      <c r="T22" s="12">
        <f t="shared" si="4"/>
        <v>0</v>
      </c>
      <c r="U22" s="12">
        <f t="shared" si="5"/>
        <v>0</v>
      </c>
      <c r="V22" s="8"/>
    </row>
    <row r="23" spans="1:22" x14ac:dyDescent="0.25">
      <c r="A23" s="8"/>
      <c r="B23" s="9" t="e">
        <f>VLOOKUP(A23,'Data - (School #4)'!$U$2:$V$51,2,FALSE)</f>
        <v>#N/A</v>
      </c>
      <c r="C23" s="10"/>
      <c r="D23" s="11"/>
      <c r="E23" s="11"/>
      <c r="F23" s="11"/>
      <c r="G23" s="11"/>
      <c r="H23" s="11"/>
      <c r="I23" s="11"/>
      <c r="J23" s="12"/>
      <c r="K23" s="12"/>
      <c r="L23" s="12"/>
      <c r="M23" s="12"/>
      <c r="N23" s="12"/>
      <c r="O23" s="12"/>
      <c r="P23" s="12">
        <f t="shared" si="0"/>
        <v>0</v>
      </c>
      <c r="Q23" s="12">
        <f t="shared" si="1"/>
        <v>0</v>
      </c>
      <c r="R23" s="12">
        <f t="shared" si="2"/>
        <v>0</v>
      </c>
      <c r="S23" s="12">
        <f t="shared" si="3"/>
        <v>0</v>
      </c>
      <c r="T23" s="12">
        <f t="shared" si="4"/>
        <v>0</v>
      </c>
      <c r="U23" s="12">
        <f t="shared" si="5"/>
        <v>0</v>
      </c>
      <c r="V23" s="8"/>
    </row>
    <row r="24" spans="1:22" x14ac:dyDescent="0.25">
      <c r="A24" s="8"/>
      <c r="B24" s="9" t="e">
        <f>VLOOKUP(A24,'Data - (School #4)'!$U$2:$V$51,2,FALSE)</f>
        <v>#N/A</v>
      </c>
      <c r="C24" s="10"/>
      <c r="D24" s="11"/>
      <c r="E24" s="11"/>
      <c r="F24" s="11"/>
      <c r="G24" s="11"/>
      <c r="H24" s="11"/>
      <c r="I24" s="11"/>
      <c r="J24" s="12"/>
      <c r="K24" s="12"/>
      <c r="L24" s="12"/>
      <c r="M24" s="12"/>
      <c r="N24" s="12"/>
      <c r="O24" s="12"/>
      <c r="P24" s="12">
        <f t="shared" si="0"/>
        <v>0</v>
      </c>
      <c r="Q24" s="12">
        <f t="shared" si="1"/>
        <v>0</v>
      </c>
      <c r="R24" s="12">
        <f t="shared" si="2"/>
        <v>0</v>
      </c>
      <c r="S24" s="12">
        <f t="shared" si="3"/>
        <v>0</v>
      </c>
      <c r="T24" s="12">
        <f t="shared" si="4"/>
        <v>0</v>
      </c>
      <c r="U24" s="12">
        <f t="shared" si="5"/>
        <v>0</v>
      </c>
      <c r="V24" s="8"/>
    </row>
    <row r="25" spans="1:22" x14ac:dyDescent="0.25">
      <c r="A25" s="8"/>
      <c r="B25" s="9" t="e">
        <f>VLOOKUP(A25,'Data - (School #4)'!$U$2:$V$51,2,FALSE)</f>
        <v>#N/A</v>
      </c>
      <c r="C25" s="10"/>
      <c r="D25" s="11"/>
      <c r="E25" s="11"/>
      <c r="F25" s="11"/>
      <c r="G25" s="11"/>
      <c r="H25" s="11"/>
      <c r="I25" s="11"/>
      <c r="J25" s="12"/>
      <c r="K25" s="12"/>
      <c r="L25" s="12"/>
      <c r="M25" s="12"/>
      <c r="N25" s="12"/>
      <c r="O25" s="12"/>
      <c r="P25" s="12">
        <f t="shared" si="0"/>
        <v>0</v>
      </c>
      <c r="Q25" s="12">
        <f t="shared" si="1"/>
        <v>0</v>
      </c>
      <c r="R25" s="12">
        <f t="shared" si="2"/>
        <v>0</v>
      </c>
      <c r="S25" s="12">
        <f t="shared" si="3"/>
        <v>0</v>
      </c>
      <c r="T25" s="12">
        <f t="shared" si="4"/>
        <v>0</v>
      </c>
      <c r="U25" s="12">
        <f t="shared" si="5"/>
        <v>0</v>
      </c>
      <c r="V25" s="8"/>
    </row>
    <row r="26" spans="1:22" x14ac:dyDescent="0.25">
      <c r="A26" s="8"/>
      <c r="B26" s="9" t="e">
        <f>VLOOKUP(A26,'Data - (School #4)'!$U$2:$V$51,2,FALSE)</f>
        <v>#N/A</v>
      </c>
      <c r="C26" s="10"/>
      <c r="D26" s="11"/>
      <c r="E26" s="11"/>
      <c r="F26" s="11"/>
      <c r="G26" s="11"/>
      <c r="H26" s="11"/>
      <c r="I26" s="11"/>
      <c r="J26" s="12"/>
      <c r="K26" s="12"/>
      <c r="L26" s="12"/>
      <c r="M26" s="12"/>
      <c r="N26" s="12"/>
      <c r="O26" s="12"/>
      <c r="P26" s="12">
        <f t="shared" si="0"/>
        <v>0</v>
      </c>
      <c r="Q26" s="12">
        <f t="shared" si="1"/>
        <v>0</v>
      </c>
      <c r="R26" s="12">
        <f t="shared" si="2"/>
        <v>0</v>
      </c>
      <c r="S26" s="12">
        <f t="shared" si="3"/>
        <v>0</v>
      </c>
      <c r="T26" s="12">
        <f t="shared" si="4"/>
        <v>0</v>
      </c>
      <c r="U26" s="12">
        <f t="shared" si="5"/>
        <v>0</v>
      </c>
      <c r="V26" s="8"/>
    </row>
    <row r="27" spans="1:22" x14ac:dyDescent="0.25">
      <c r="A27" s="8"/>
      <c r="B27" s="9" t="e">
        <f>VLOOKUP(A27,'Data - (School #4)'!$U$2:$V$51,2,FALSE)</f>
        <v>#N/A</v>
      </c>
      <c r="C27" s="10"/>
      <c r="D27" s="11"/>
      <c r="E27" s="11"/>
      <c r="F27" s="11"/>
      <c r="G27" s="11"/>
      <c r="H27" s="11"/>
      <c r="I27" s="11"/>
      <c r="J27" s="12"/>
      <c r="K27" s="12"/>
      <c r="L27" s="12"/>
      <c r="M27" s="12"/>
      <c r="N27" s="12"/>
      <c r="O27" s="12"/>
      <c r="P27" s="12">
        <f t="shared" si="0"/>
        <v>0</v>
      </c>
      <c r="Q27" s="12">
        <f t="shared" si="1"/>
        <v>0</v>
      </c>
      <c r="R27" s="12">
        <f t="shared" si="2"/>
        <v>0</v>
      </c>
      <c r="S27" s="12">
        <f t="shared" si="3"/>
        <v>0</v>
      </c>
      <c r="T27" s="12">
        <f t="shared" si="4"/>
        <v>0</v>
      </c>
      <c r="U27" s="12">
        <f t="shared" si="5"/>
        <v>0</v>
      </c>
      <c r="V27" s="8"/>
    </row>
    <row r="28" spans="1:22" x14ac:dyDescent="0.25">
      <c r="A28" s="8"/>
      <c r="B28" s="9" t="e">
        <f>VLOOKUP(A28,'Data - (School #4)'!$U$2:$V$51,2,FALSE)</f>
        <v>#N/A</v>
      </c>
      <c r="C28" s="10"/>
      <c r="D28" s="11"/>
      <c r="E28" s="11"/>
      <c r="F28" s="11"/>
      <c r="G28" s="11"/>
      <c r="H28" s="11"/>
      <c r="I28" s="11"/>
      <c r="J28" s="12"/>
      <c r="K28" s="12"/>
      <c r="L28" s="12"/>
      <c r="M28" s="12"/>
      <c r="N28" s="12"/>
      <c r="O28" s="12"/>
      <c r="P28" s="12">
        <f t="shared" si="0"/>
        <v>0</v>
      </c>
      <c r="Q28" s="12">
        <f t="shared" si="1"/>
        <v>0</v>
      </c>
      <c r="R28" s="12">
        <f t="shared" si="2"/>
        <v>0</v>
      </c>
      <c r="S28" s="12">
        <f t="shared" si="3"/>
        <v>0</v>
      </c>
      <c r="T28" s="12">
        <f t="shared" si="4"/>
        <v>0</v>
      </c>
      <c r="U28" s="12">
        <f t="shared" si="5"/>
        <v>0</v>
      </c>
      <c r="V28" s="8"/>
    </row>
    <row r="29" spans="1:22" x14ac:dyDescent="0.25">
      <c r="A29" s="8"/>
      <c r="B29" s="9" t="e">
        <f>VLOOKUP(A29,'Data - (School #4)'!$U$2:$V$51,2,FALSE)</f>
        <v>#N/A</v>
      </c>
      <c r="C29" s="10"/>
      <c r="D29" s="11"/>
      <c r="E29" s="11"/>
      <c r="F29" s="11"/>
      <c r="G29" s="11"/>
      <c r="H29" s="11"/>
      <c r="I29" s="11"/>
      <c r="J29" s="12"/>
      <c r="K29" s="12"/>
      <c r="L29" s="12"/>
      <c r="M29" s="12"/>
      <c r="N29" s="12"/>
      <c r="O29" s="12"/>
      <c r="P29" s="12">
        <f t="shared" si="0"/>
        <v>0</v>
      </c>
      <c r="Q29" s="12">
        <f t="shared" si="1"/>
        <v>0</v>
      </c>
      <c r="R29" s="12">
        <f t="shared" si="2"/>
        <v>0</v>
      </c>
      <c r="S29" s="12">
        <f t="shared" si="3"/>
        <v>0</v>
      </c>
      <c r="T29" s="12">
        <f t="shared" si="4"/>
        <v>0</v>
      </c>
      <c r="U29" s="12">
        <f t="shared" si="5"/>
        <v>0</v>
      </c>
      <c r="V29" s="8"/>
    </row>
    <row r="30" spans="1:22" x14ac:dyDescent="0.25">
      <c r="A30" s="8"/>
      <c r="B30" s="9" t="e">
        <f>VLOOKUP(A30,'Data - (School #4)'!$U$2:$V$51,2,FALSE)</f>
        <v>#N/A</v>
      </c>
      <c r="C30" s="10"/>
      <c r="D30" s="11"/>
      <c r="E30" s="11"/>
      <c r="F30" s="11"/>
      <c r="G30" s="11"/>
      <c r="H30" s="11"/>
      <c r="I30" s="11"/>
      <c r="J30" s="12"/>
      <c r="K30" s="12"/>
      <c r="L30" s="12"/>
      <c r="M30" s="12"/>
      <c r="N30" s="12"/>
      <c r="O30" s="12"/>
      <c r="P30" s="12">
        <f t="shared" si="0"/>
        <v>0</v>
      </c>
      <c r="Q30" s="12">
        <f t="shared" si="1"/>
        <v>0</v>
      </c>
      <c r="R30" s="12">
        <f t="shared" si="2"/>
        <v>0</v>
      </c>
      <c r="S30" s="12">
        <f t="shared" si="3"/>
        <v>0</v>
      </c>
      <c r="T30" s="12">
        <f t="shared" si="4"/>
        <v>0</v>
      </c>
      <c r="U30" s="12">
        <f t="shared" si="5"/>
        <v>0</v>
      </c>
      <c r="V30" s="8"/>
    </row>
    <row r="31" spans="1:22" x14ac:dyDescent="0.25">
      <c r="A31" s="8"/>
      <c r="B31" s="9" t="e">
        <f>VLOOKUP(A31,'Data - (School #4)'!$U$2:$V$51,2,FALSE)</f>
        <v>#N/A</v>
      </c>
      <c r="C31" s="10"/>
      <c r="D31" s="11"/>
      <c r="E31" s="11"/>
      <c r="F31" s="11"/>
      <c r="G31" s="11"/>
      <c r="H31" s="11"/>
      <c r="I31" s="11"/>
      <c r="J31" s="12"/>
      <c r="K31" s="12"/>
      <c r="L31" s="12"/>
      <c r="M31" s="12"/>
      <c r="N31" s="12"/>
      <c r="O31" s="12"/>
      <c r="P31" s="12">
        <f t="shared" si="0"/>
        <v>0</v>
      </c>
      <c r="Q31" s="12">
        <f t="shared" si="1"/>
        <v>0</v>
      </c>
      <c r="R31" s="12">
        <f t="shared" si="2"/>
        <v>0</v>
      </c>
      <c r="S31" s="12">
        <f t="shared" si="3"/>
        <v>0</v>
      </c>
      <c r="T31" s="12">
        <f t="shared" si="4"/>
        <v>0</v>
      </c>
      <c r="U31" s="12">
        <f t="shared" si="5"/>
        <v>0</v>
      </c>
      <c r="V31" s="8"/>
    </row>
    <row r="32" spans="1:22" x14ac:dyDescent="0.25">
      <c r="A32" s="8"/>
      <c r="B32" s="9" t="e">
        <f>VLOOKUP(A32,'Data - (School #4)'!$U$2:$V$51,2,FALSE)</f>
        <v>#N/A</v>
      </c>
      <c r="C32" s="10"/>
      <c r="D32" s="11"/>
      <c r="E32" s="11"/>
      <c r="F32" s="11"/>
      <c r="G32" s="11"/>
      <c r="H32" s="11"/>
      <c r="I32" s="11"/>
      <c r="J32" s="12"/>
      <c r="K32" s="12"/>
      <c r="L32" s="12"/>
      <c r="M32" s="12"/>
      <c r="N32" s="12"/>
      <c r="O32" s="12"/>
      <c r="P32" s="12">
        <f t="shared" si="0"/>
        <v>0</v>
      </c>
      <c r="Q32" s="12">
        <f t="shared" si="1"/>
        <v>0</v>
      </c>
      <c r="R32" s="12">
        <f t="shared" si="2"/>
        <v>0</v>
      </c>
      <c r="S32" s="12">
        <f t="shared" si="3"/>
        <v>0</v>
      </c>
      <c r="T32" s="12">
        <f t="shared" si="4"/>
        <v>0</v>
      </c>
      <c r="U32" s="12">
        <f t="shared" si="5"/>
        <v>0</v>
      </c>
      <c r="V32" s="8"/>
    </row>
    <row r="33" spans="1:22" x14ac:dyDescent="0.25">
      <c r="A33" s="8"/>
      <c r="B33" s="9" t="e">
        <f>VLOOKUP(A33,'Data - (School #4)'!$U$2:$V$51,2,FALSE)</f>
        <v>#N/A</v>
      </c>
      <c r="C33" s="10"/>
      <c r="D33" s="11"/>
      <c r="E33" s="11"/>
      <c r="F33" s="11"/>
      <c r="G33" s="11"/>
      <c r="H33" s="11"/>
      <c r="I33" s="11"/>
      <c r="J33" s="12"/>
      <c r="K33" s="12"/>
      <c r="L33" s="12"/>
      <c r="M33" s="12"/>
      <c r="N33" s="12"/>
      <c r="O33" s="12"/>
      <c r="P33" s="12">
        <f t="shared" si="0"/>
        <v>0</v>
      </c>
      <c r="Q33" s="12">
        <f t="shared" si="1"/>
        <v>0</v>
      </c>
      <c r="R33" s="12">
        <f t="shared" si="2"/>
        <v>0</v>
      </c>
      <c r="S33" s="12">
        <f t="shared" si="3"/>
        <v>0</v>
      </c>
      <c r="T33" s="12">
        <f t="shared" si="4"/>
        <v>0</v>
      </c>
      <c r="U33" s="12">
        <f t="shared" si="5"/>
        <v>0</v>
      </c>
      <c r="V33" s="8"/>
    </row>
    <row r="34" spans="1:22" x14ac:dyDescent="0.25">
      <c r="A34" s="8"/>
      <c r="B34" s="9" t="e">
        <f>VLOOKUP(A34,'Data - (School #4)'!$U$2:$V$51,2,FALSE)</f>
        <v>#N/A</v>
      </c>
      <c r="C34" s="10"/>
      <c r="D34" s="11"/>
      <c r="E34" s="11"/>
      <c r="F34" s="11"/>
      <c r="G34" s="11"/>
      <c r="H34" s="11"/>
      <c r="I34" s="11"/>
      <c r="J34" s="12"/>
      <c r="K34" s="12"/>
      <c r="L34" s="12"/>
      <c r="M34" s="12"/>
      <c r="N34" s="12"/>
      <c r="O34" s="12"/>
      <c r="P34" s="12">
        <f t="shared" si="0"/>
        <v>0</v>
      </c>
      <c r="Q34" s="12">
        <f t="shared" si="1"/>
        <v>0</v>
      </c>
      <c r="R34" s="12">
        <f t="shared" si="2"/>
        <v>0</v>
      </c>
      <c r="S34" s="12">
        <f t="shared" si="3"/>
        <v>0</v>
      </c>
      <c r="T34" s="12">
        <f t="shared" si="4"/>
        <v>0</v>
      </c>
      <c r="U34" s="12">
        <f t="shared" si="5"/>
        <v>0</v>
      </c>
      <c r="V34" s="8"/>
    </row>
    <row r="35" spans="1:22" x14ac:dyDescent="0.25">
      <c r="A35" s="8"/>
      <c r="B35" s="9" t="e">
        <f>VLOOKUP(A35,'Data - (School #4)'!$U$2:$V$51,2,FALSE)</f>
        <v>#N/A</v>
      </c>
      <c r="C35" s="10"/>
      <c r="D35" s="11"/>
      <c r="E35" s="11"/>
      <c r="F35" s="11"/>
      <c r="G35" s="11"/>
      <c r="H35" s="11"/>
      <c r="I35" s="11"/>
      <c r="J35" s="12"/>
      <c r="K35" s="12"/>
      <c r="L35" s="12"/>
      <c r="M35" s="12"/>
      <c r="N35" s="12"/>
      <c r="O35" s="12"/>
      <c r="P35" s="12">
        <f t="shared" ref="P35:P53" si="6">J35*0.08</f>
        <v>0</v>
      </c>
      <c r="Q35" s="12">
        <f t="shared" ref="Q35:Q53" si="7">K35*0.08</f>
        <v>0</v>
      </c>
      <c r="R35" s="12">
        <f t="shared" ref="R35:R53" si="8">L35*0.08</f>
        <v>0</v>
      </c>
      <c r="S35" s="12">
        <f t="shared" ref="S35:S53" si="9">M35*0.08</f>
        <v>0</v>
      </c>
      <c r="T35" s="12">
        <f t="shared" ref="T35:T53" si="10">N35*0.08</f>
        <v>0</v>
      </c>
      <c r="U35" s="12">
        <f t="shared" ref="U35:U53" si="11">SUM(P35:T35)</f>
        <v>0</v>
      </c>
      <c r="V35" s="8"/>
    </row>
    <row r="36" spans="1:22" x14ac:dyDescent="0.25">
      <c r="A36" s="8"/>
      <c r="B36" s="9" t="e">
        <f>VLOOKUP(A36,'Data - (School #4)'!$U$2:$V$51,2,FALSE)</f>
        <v>#N/A</v>
      </c>
      <c r="C36" s="10"/>
      <c r="D36" s="11"/>
      <c r="E36" s="11"/>
      <c r="F36" s="11"/>
      <c r="G36" s="11"/>
      <c r="H36" s="11"/>
      <c r="I36" s="11"/>
      <c r="J36" s="12"/>
      <c r="K36" s="12"/>
      <c r="L36" s="12"/>
      <c r="M36" s="12"/>
      <c r="N36" s="12"/>
      <c r="O36" s="12"/>
      <c r="P36" s="12">
        <f t="shared" si="6"/>
        <v>0</v>
      </c>
      <c r="Q36" s="12">
        <f t="shared" si="7"/>
        <v>0</v>
      </c>
      <c r="R36" s="12">
        <f t="shared" si="8"/>
        <v>0</v>
      </c>
      <c r="S36" s="12">
        <f t="shared" si="9"/>
        <v>0</v>
      </c>
      <c r="T36" s="12">
        <f t="shared" si="10"/>
        <v>0</v>
      </c>
      <c r="U36" s="12">
        <f t="shared" si="11"/>
        <v>0</v>
      </c>
      <c r="V36" s="8"/>
    </row>
    <row r="37" spans="1:22" x14ac:dyDescent="0.25">
      <c r="A37" s="8"/>
      <c r="B37" s="9" t="e">
        <f>VLOOKUP(A37,'Data - (School #4)'!$U$2:$V$51,2,FALSE)</f>
        <v>#N/A</v>
      </c>
      <c r="C37" s="10"/>
      <c r="D37" s="11"/>
      <c r="E37" s="11"/>
      <c r="F37" s="11"/>
      <c r="G37" s="11"/>
      <c r="H37" s="11"/>
      <c r="I37" s="11"/>
      <c r="J37" s="12"/>
      <c r="K37" s="12"/>
      <c r="L37" s="12"/>
      <c r="M37" s="12"/>
      <c r="N37" s="12"/>
      <c r="O37" s="12"/>
      <c r="P37" s="12">
        <f t="shared" si="6"/>
        <v>0</v>
      </c>
      <c r="Q37" s="12">
        <f t="shared" si="7"/>
        <v>0</v>
      </c>
      <c r="R37" s="12">
        <f t="shared" si="8"/>
        <v>0</v>
      </c>
      <c r="S37" s="12">
        <f t="shared" si="9"/>
        <v>0</v>
      </c>
      <c r="T37" s="12">
        <f t="shared" si="10"/>
        <v>0</v>
      </c>
      <c r="U37" s="12">
        <f t="shared" si="11"/>
        <v>0</v>
      </c>
      <c r="V37" s="8"/>
    </row>
    <row r="38" spans="1:22" x14ac:dyDescent="0.25">
      <c r="A38" s="8"/>
      <c r="B38" s="9" t="e">
        <f>VLOOKUP(A38,'Data - (School #4)'!$U$2:$V$51,2,FALSE)</f>
        <v>#N/A</v>
      </c>
      <c r="C38" s="10"/>
      <c r="D38" s="11"/>
      <c r="E38" s="11"/>
      <c r="F38" s="11"/>
      <c r="G38" s="11"/>
      <c r="H38" s="11"/>
      <c r="I38" s="11"/>
      <c r="J38" s="12"/>
      <c r="K38" s="12"/>
      <c r="L38" s="12"/>
      <c r="M38" s="12"/>
      <c r="N38" s="12"/>
      <c r="O38" s="12"/>
      <c r="P38" s="12">
        <f t="shared" si="6"/>
        <v>0</v>
      </c>
      <c r="Q38" s="12">
        <f t="shared" si="7"/>
        <v>0</v>
      </c>
      <c r="R38" s="12">
        <f t="shared" si="8"/>
        <v>0</v>
      </c>
      <c r="S38" s="12">
        <f t="shared" si="9"/>
        <v>0</v>
      </c>
      <c r="T38" s="12">
        <f t="shared" si="10"/>
        <v>0</v>
      </c>
      <c r="U38" s="12">
        <f t="shared" si="11"/>
        <v>0</v>
      </c>
      <c r="V38" s="8"/>
    </row>
    <row r="39" spans="1:22" x14ac:dyDescent="0.25">
      <c r="A39" s="8"/>
      <c r="B39" s="9" t="e">
        <f>VLOOKUP(A39,'Data - (School #4)'!$U$2:$V$51,2,FALSE)</f>
        <v>#N/A</v>
      </c>
      <c r="C39" s="10"/>
      <c r="D39" s="11"/>
      <c r="E39" s="11"/>
      <c r="F39" s="11"/>
      <c r="G39" s="11"/>
      <c r="H39" s="11"/>
      <c r="I39" s="11"/>
      <c r="J39" s="12"/>
      <c r="K39" s="12"/>
      <c r="L39" s="12"/>
      <c r="M39" s="12"/>
      <c r="N39" s="12"/>
      <c r="O39" s="12"/>
      <c r="P39" s="12">
        <f t="shared" si="6"/>
        <v>0</v>
      </c>
      <c r="Q39" s="12">
        <f t="shared" si="7"/>
        <v>0</v>
      </c>
      <c r="R39" s="12">
        <f t="shared" si="8"/>
        <v>0</v>
      </c>
      <c r="S39" s="12">
        <f t="shared" si="9"/>
        <v>0</v>
      </c>
      <c r="T39" s="12">
        <f t="shared" si="10"/>
        <v>0</v>
      </c>
      <c r="U39" s="12">
        <f t="shared" si="11"/>
        <v>0</v>
      </c>
      <c r="V39" s="8"/>
    </row>
    <row r="40" spans="1:22" x14ac:dyDescent="0.25">
      <c r="A40" s="8"/>
      <c r="B40" s="9" t="e">
        <f>VLOOKUP(A40,'Data - (School #4)'!$U$2:$V$51,2,FALSE)</f>
        <v>#N/A</v>
      </c>
      <c r="C40" s="10"/>
      <c r="D40" s="11"/>
      <c r="E40" s="11"/>
      <c r="F40" s="11"/>
      <c r="G40" s="11"/>
      <c r="H40" s="11"/>
      <c r="I40" s="11"/>
      <c r="J40" s="12"/>
      <c r="K40" s="12"/>
      <c r="L40" s="12"/>
      <c r="M40" s="12"/>
      <c r="N40" s="12"/>
      <c r="O40" s="12"/>
      <c r="P40" s="12">
        <f t="shared" si="6"/>
        <v>0</v>
      </c>
      <c r="Q40" s="12">
        <f t="shared" si="7"/>
        <v>0</v>
      </c>
      <c r="R40" s="12">
        <f t="shared" si="8"/>
        <v>0</v>
      </c>
      <c r="S40" s="12">
        <f t="shared" si="9"/>
        <v>0</v>
      </c>
      <c r="T40" s="12">
        <f t="shared" si="10"/>
        <v>0</v>
      </c>
      <c r="U40" s="12">
        <f t="shared" si="11"/>
        <v>0</v>
      </c>
      <c r="V40" s="8"/>
    </row>
    <row r="41" spans="1:22" x14ac:dyDescent="0.25">
      <c r="A41" s="8"/>
      <c r="B41" s="9" t="e">
        <f>VLOOKUP(A41,'Data - (School #4)'!$U$2:$V$51,2,FALSE)</f>
        <v>#N/A</v>
      </c>
      <c r="C41" s="10"/>
      <c r="D41" s="11"/>
      <c r="E41" s="11"/>
      <c r="F41" s="11"/>
      <c r="G41" s="11"/>
      <c r="H41" s="11"/>
      <c r="I41" s="11"/>
      <c r="J41" s="12"/>
      <c r="K41" s="12"/>
      <c r="L41" s="12"/>
      <c r="M41" s="12"/>
      <c r="N41" s="12"/>
      <c r="O41" s="12"/>
      <c r="P41" s="12">
        <f t="shared" si="6"/>
        <v>0</v>
      </c>
      <c r="Q41" s="12">
        <f t="shared" si="7"/>
        <v>0</v>
      </c>
      <c r="R41" s="12">
        <f t="shared" si="8"/>
        <v>0</v>
      </c>
      <c r="S41" s="12">
        <f t="shared" si="9"/>
        <v>0</v>
      </c>
      <c r="T41" s="12">
        <f t="shared" si="10"/>
        <v>0</v>
      </c>
      <c r="U41" s="12">
        <f t="shared" si="11"/>
        <v>0</v>
      </c>
      <c r="V41" s="8"/>
    </row>
    <row r="42" spans="1:22" x14ac:dyDescent="0.25">
      <c r="A42" s="8"/>
      <c r="B42" s="9" t="e">
        <f>VLOOKUP(A42,'Data - (School #4)'!$U$2:$V$51,2,FALSE)</f>
        <v>#N/A</v>
      </c>
      <c r="C42" s="10"/>
      <c r="D42" s="11"/>
      <c r="E42" s="11"/>
      <c r="F42" s="11"/>
      <c r="G42" s="11"/>
      <c r="H42" s="11"/>
      <c r="I42" s="11"/>
      <c r="J42" s="12"/>
      <c r="K42" s="12"/>
      <c r="L42" s="12"/>
      <c r="M42" s="12"/>
      <c r="N42" s="12"/>
      <c r="O42" s="12"/>
      <c r="P42" s="12">
        <f t="shared" si="6"/>
        <v>0</v>
      </c>
      <c r="Q42" s="12">
        <f t="shared" si="7"/>
        <v>0</v>
      </c>
      <c r="R42" s="12">
        <f t="shared" si="8"/>
        <v>0</v>
      </c>
      <c r="S42" s="12">
        <f t="shared" si="9"/>
        <v>0</v>
      </c>
      <c r="T42" s="12">
        <f t="shared" si="10"/>
        <v>0</v>
      </c>
      <c r="U42" s="12">
        <f t="shared" si="11"/>
        <v>0</v>
      </c>
      <c r="V42" s="8"/>
    </row>
    <row r="43" spans="1:22" x14ac:dyDescent="0.25">
      <c r="A43" s="8"/>
      <c r="B43" s="9" t="e">
        <f>VLOOKUP(A43,'Data - (School #4)'!$U$2:$V$51,2,FALSE)</f>
        <v>#N/A</v>
      </c>
      <c r="C43" s="10"/>
      <c r="D43" s="11"/>
      <c r="E43" s="11"/>
      <c r="F43" s="11"/>
      <c r="G43" s="11"/>
      <c r="H43" s="11"/>
      <c r="I43" s="11"/>
      <c r="J43" s="12"/>
      <c r="K43" s="12"/>
      <c r="L43" s="12"/>
      <c r="M43" s="12"/>
      <c r="N43" s="12"/>
      <c r="O43" s="12"/>
      <c r="P43" s="12">
        <f t="shared" si="6"/>
        <v>0</v>
      </c>
      <c r="Q43" s="12">
        <f t="shared" si="7"/>
        <v>0</v>
      </c>
      <c r="R43" s="12">
        <f t="shared" si="8"/>
        <v>0</v>
      </c>
      <c r="S43" s="12">
        <f t="shared" si="9"/>
        <v>0</v>
      </c>
      <c r="T43" s="12">
        <f t="shared" si="10"/>
        <v>0</v>
      </c>
      <c r="U43" s="12">
        <f t="shared" si="11"/>
        <v>0</v>
      </c>
      <c r="V43" s="8"/>
    </row>
    <row r="44" spans="1:22" x14ac:dyDescent="0.25">
      <c r="A44" s="8"/>
      <c r="B44" s="9" t="e">
        <f>VLOOKUP(A44,'Data - (School #4)'!$U$2:$V$51,2,FALSE)</f>
        <v>#N/A</v>
      </c>
      <c r="C44" s="10"/>
      <c r="D44" s="11"/>
      <c r="E44" s="11"/>
      <c r="F44" s="11"/>
      <c r="G44" s="11"/>
      <c r="H44" s="11"/>
      <c r="I44" s="11"/>
      <c r="J44" s="12"/>
      <c r="K44" s="12"/>
      <c r="L44" s="12"/>
      <c r="M44" s="12"/>
      <c r="N44" s="12"/>
      <c r="O44" s="12"/>
      <c r="P44" s="12">
        <f t="shared" si="6"/>
        <v>0</v>
      </c>
      <c r="Q44" s="12">
        <f t="shared" si="7"/>
        <v>0</v>
      </c>
      <c r="R44" s="12">
        <f t="shared" si="8"/>
        <v>0</v>
      </c>
      <c r="S44" s="12">
        <f t="shared" si="9"/>
        <v>0</v>
      </c>
      <c r="T44" s="12">
        <f t="shared" si="10"/>
        <v>0</v>
      </c>
      <c r="U44" s="12">
        <f t="shared" si="11"/>
        <v>0</v>
      </c>
      <c r="V44" s="8"/>
    </row>
    <row r="45" spans="1:22" x14ac:dyDescent="0.25">
      <c r="A45" s="8"/>
      <c r="B45" s="9" t="e">
        <f>VLOOKUP(A45,'Data - (School #4)'!$U$2:$V$51,2,FALSE)</f>
        <v>#N/A</v>
      </c>
      <c r="C45" s="10"/>
      <c r="D45" s="11"/>
      <c r="E45" s="11"/>
      <c r="F45" s="11"/>
      <c r="G45" s="11"/>
      <c r="H45" s="11"/>
      <c r="I45" s="11"/>
      <c r="J45" s="12"/>
      <c r="K45" s="12"/>
      <c r="L45" s="12"/>
      <c r="M45" s="12"/>
      <c r="N45" s="12"/>
      <c r="O45" s="12"/>
      <c r="P45" s="12">
        <f t="shared" si="6"/>
        <v>0</v>
      </c>
      <c r="Q45" s="12">
        <f t="shared" si="7"/>
        <v>0</v>
      </c>
      <c r="R45" s="12">
        <f t="shared" si="8"/>
        <v>0</v>
      </c>
      <c r="S45" s="12">
        <f t="shared" si="9"/>
        <v>0</v>
      </c>
      <c r="T45" s="12">
        <f t="shared" si="10"/>
        <v>0</v>
      </c>
      <c r="U45" s="12">
        <f t="shared" si="11"/>
        <v>0</v>
      </c>
      <c r="V45" s="8"/>
    </row>
    <row r="46" spans="1:22" x14ac:dyDescent="0.25">
      <c r="A46" s="8"/>
      <c r="B46" s="9" t="e">
        <f>VLOOKUP(A46,'Data - (School #4)'!$U$2:$V$51,2,FALSE)</f>
        <v>#N/A</v>
      </c>
      <c r="C46" s="10"/>
      <c r="D46" s="11"/>
      <c r="E46" s="11"/>
      <c r="F46" s="11"/>
      <c r="G46" s="11"/>
      <c r="H46" s="11"/>
      <c r="I46" s="11"/>
      <c r="J46" s="12"/>
      <c r="K46" s="12"/>
      <c r="L46" s="12"/>
      <c r="M46" s="12"/>
      <c r="N46" s="12"/>
      <c r="O46" s="12"/>
      <c r="P46" s="12">
        <f t="shared" si="6"/>
        <v>0</v>
      </c>
      <c r="Q46" s="12">
        <f t="shared" si="7"/>
        <v>0</v>
      </c>
      <c r="R46" s="12">
        <f t="shared" si="8"/>
        <v>0</v>
      </c>
      <c r="S46" s="12">
        <f t="shared" si="9"/>
        <v>0</v>
      </c>
      <c r="T46" s="12">
        <f t="shared" si="10"/>
        <v>0</v>
      </c>
      <c r="U46" s="12">
        <f t="shared" si="11"/>
        <v>0</v>
      </c>
      <c r="V46" s="8"/>
    </row>
    <row r="47" spans="1:22" x14ac:dyDescent="0.25">
      <c r="A47" s="8"/>
      <c r="B47" s="9" t="e">
        <f>VLOOKUP(A47,'Data - (School #4)'!$U$2:$V$51,2,FALSE)</f>
        <v>#N/A</v>
      </c>
      <c r="C47" s="10"/>
      <c r="D47" s="11"/>
      <c r="E47" s="11"/>
      <c r="F47" s="11"/>
      <c r="G47" s="11"/>
      <c r="H47" s="11"/>
      <c r="I47" s="11"/>
      <c r="J47" s="12"/>
      <c r="K47" s="12"/>
      <c r="L47" s="12"/>
      <c r="M47" s="12"/>
      <c r="N47" s="12"/>
      <c r="O47" s="12"/>
      <c r="P47" s="12">
        <f t="shared" si="6"/>
        <v>0</v>
      </c>
      <c r="Q47" s="12">
        <f t="shared" si="7"/>
        <v>0</v>
      </c>
      <c r="R47" s="12">
        <f t="shared" si="8"/>
        <v>0</v>
      </c>
      <c r="S47" s="12">
        <f t="shared" si="9"/>
        <v>0</v>
      </c>
      <c r="T47" s="12">
        <f t="shared" si="10"/>
        <v>0</v>
      </c>
      <c r="U47" s="12">
        <f t="shared" si="11"/>
        <v>0</v>
      </c>
      <c r="V47" s="8"/>
    </row>
    <row r="48" spans="1:22" x14ac:dyDescent="0.25">
      <c r="A48" s="8"/>
      <c r="B48" s="9" t="e">
        <f>VLOOKUP(A48,'Data - (School #4)'!$U$2:$V$51,2,FALSE)</f>
        <v>#N/A</v>
      </c>
      <c r="C48" s="10"/>
      <c r="D48" s="11"/>
      <c r="E48" s="11"/>
      <c r="F48" s="11"/>
      <c r="G48" s="11"/>
      <c r="H48" s="11"/>
      <c r="I48" s="11"/>
      <c r="J48" s="12"/>
      <c r="K48" s="12"/>
      <c r="L48" s="12"/>
      <c r="M48" s="12"/>
      <c r="N48" s="12"/>
      <c r="O48" s="12"/>
      <c r="P48" s="12">
        <f t="shared" si="6"/>
        <v>0</v>
      </c>
      <c r="Q48" s="12">
        <f t="shared" si="7"/>
        <v>0</v>
      </c>
      <c r="R48" s="12">
        <f t="shared" si="8"/>
        <v>0</v>
      </c>
      <c r="S48" s="12">
        <f t="shared" si="9"/>
        <v>0</v>
      </c>
      <c r="T48" s="12">
        <f t="shared" si="10"/>
        <v>0</v>
      </c>
      <c r="U48" s="12">
        <f t="shared" si="11"/>
        <v>0</v>
      </c>
      <c r="V48" s="8"/>
    </row>
    <row r="49" spans="1:22" x14ac:dyDescent="0.25">
      <c r="A49" s="8"/>
      <c r="B49" s="9" t="e">
        <f>VLOOKUP(A49,'Data - (School #4)'!$U$2:$V$51,2,FALSE)</f>
        <v>#N/A</v>
      </c>
      <c r="C49" s="10"/>
      <c r="D49" s="11"/>
      <c r="E49" s="11"/>
      <c r="F49" s="11"/>
      <c r="G49" s="11"/>
      <c r="H49" s="11"/>
      <c r="I49" s="11"/>
      <c r="J49" s="12"/>
      <c r="K49" s="12"/>
      <c r="L49" s="12"/>
      <c r="M49" s="12"/>
      <c r="N49" s="12"/>
      <c r="O49" s="12"/>
      <c r="P49" s="12">
        <f t="shared" si="6"/>
        <v>0</v>
      </c>
      <c r="Q49" s="12">
        <f t="shared" si="7"/>
        <v>0</v>
      </c>
      <c r="R49" s="12">
        <f t="shared" si="8"/>
        <v>0</v>
      </c>
      <c r="S49" s="12">
        <f t="shared" si="9"/>
        <v>0</v>
      </c>
      <c r="T49" s="12">
        <f t="shared" si="10"/>
        <v>0</v>
      </c>
      <c r="U49" s="12">
        <f t="shared" si="11"/>
        <v>0</v>
      </c>
      <c r="V49" s="8"/>
    </row>
    <row r="50" spans="1:22" x14ac:dyDescent="0.25">
      <c r="A50" s="8"/>
      <c r="B50" s="9" t="e">
        <f>VLOOKUP(A50,'Data - (School #4)'!$U$2:$V$51,2,FALSE)</f>
        <v>#N/A</v>
      </c>
      <c r="C50" s="10"/>
      <c r="D50" s="11"/>
      <c r="E50" s="11"/>
      <c r="F50" s="11"/>
      <c r="G50" s="11"/>
      <c r="H50" s="11"/>
      <c r="I50" s="11"/>
      <c r="J50" s="12"/>
      <c r="K50" s="12"/>
      <c r="L50" s="12"/>
      <c r="M50" s="12"/>
      <c r="N50" s="12"/>
      <c r="O50" s="12"/>
      <c r="P50" s="12">
        <f t="shared" si="6"/>
        <v>0</v>
      </c>
      <c r="Q50" s="12">
        <f t="shared" si="7"/>
        <v>0</v>
      </c>
      <c r="R50" s="12">
        <f t="shared" si="8"/>
        <v>0</v>
      </c>
      <c r="S50" s="12">
        <f t="shared" si="9"/>
        <v>0</v>
      </c>
      <c r="T50" s="12">
        <f t="shared" si="10"/>
        <v>0</v>
      </c>
      <c r="U50" s="12">
        <f t="shared" si="11"/>
        <v>0</v>
      </c>
      <c r="V50" s="8"/>
    </row>
    <row r="51" spans="1:22" x14ac:dyDescent="0.25">
      <c r="A51" s="8"/>
      <c r="B51" s="9" t="e">
        <f>VLOOKUP(A51,'Data - (School #4)'!$U$2:$V$51,2,FALSE)</f>
        <v>#N/A</v>
      </c>
      <c r="C51" s="10"/>
      <c r="D51" s="11"/>
      <c r="E51" s="11"/>
      <c r="F51" s="11"/>
      <c r="G51" s="11"/>
      <c r="H51" s="11"/>
      <c r="I51" s="11"/>
      <c r="J51" s="12"/>
      <c r="K51" s="12"/>
      <c r="L51" s="12"/>
      <c r="M51" s="12"/>
      <c r="N51" s="12"/>
      <c r="O51" s="12"/>
      <c r="P51" s="12">
        <f t="shared" si="6"/>
        <v>0</v>
      </c>
      <c r="Q51" s="12">
        <f t="shared" si="7"/>
        <v>0</v>
      </c>
      <c r="R51" s="12">
        <f t="shared" si="8"/>
        <v>0</v>
      </c>
      <c r="S51" s="12">
        <f t="shared" si="9"/>
        <v>0</v>
      </c>
      <c r="T51" s="12">
        <f t="shared" si="10"/>
        <v>0</v>
      </c>
      <c r="U51" s="12">
        <f t="shared" si="11"/>
        <v>0</v>
      </c>
      <c r="V51" s="8"/>
    </row>
    <row r="52" spans="1:22" x14ac:dyDescent="0.25">
      <c r="A52" s="8"/>
      <c r="B52" s="9" t="e">
        <f>VLOOKUP(A52,'Data - (School #4)'!$U$2:$V$51,2,FALSE)</f>
        <v>#N/A</v>
      </c>
      <c r="C52" s="10"/>
      <c r="D52" s="11"/>
      <c r="E52" s="11"/>
      <c r="F52" s="11"/>
      <c r="G52" s="11"/>
      <c r="H52" s="11"/>
      <c r="I52" s="11"/>
      <c r="J52" s="12"/>
      <c r="K52" s="12"/>
      <c r="L52" s="12"/>
      <c r="M52" s="12"/>
      <c r="N52" s="12"/>
      <c r="O52" s="12"/>
      <c r="P52" s="12">
        <f t="shared" si="6"/>
        <v>0</v>
      </c>
      <c r="Q52" s="12">
        <f t="shared" si="7"/>
        <v>0</v>
      </c>
      <c r="R52" s="12">
        <f t="shared" si="8"/>
        <v>0</v>
      </c>
      <c r="S52" s="12">
        <f t="shared" si="9"/>
        <v>0</v>
      </c>
      <c r="T52" s="12">
        <f t="shared" si="10"/>
        <v>0</v>
      </c>
      <c r="U52" s="12">
        <f t="shared" si="11"/>
        <v>0</v>
      </c>
      <c r="V52" s="8"/>
    </row>
    <row r="53" spans="1:22" x14ac:dyDescent="0.25">
      <c r="A53" s="8"/>
      <c r="B53" s="9" t="e">
        <f>VLOOKUP(A53,'Data - (School #4)'!$U$2:$V$51,2,FALSE)</f>
        <v>#N/A</v>
      </c>
      <c r="C53" s="10"/>
      <c r="D53" s="11"/>
      <c r="E53" s="11"/>
      <c r="F53" s="11"/>
      <c r="G53" s="11"/>
      <c r="H53" s="11"/>
      <c r="I53" s="11"/>
      <c r="J53" s="12"/>
      <c r="K53" s="12"/>
      <c r="L53" s="12"/>
      <c r="M53" s="12"/>
      <c r="N53" s="12"/>
      <c r="O53" s="12"/>
      <c r="P53" s="12">
        <f t="shared" si="6"/>
        <v>0</v>
      </c>
      <c r="Q53" s="12">
        <f t="shared" si="7"/>
        <v>0</v>
      </c>
      <c r="R53" s="12">
        <f t="shared" si="8"/>
        <v>0</v>
      </c>
      <c r="S53" s="12">
        <f t="shared" si="9"/>
        <v>0</v>
      </c>
      <c r="T53" s="12">
        <f t="shared" si="10"/>
        <v>0</v>
      </c>
      <c r="U53" s="12">
        <f t="shared" si="11"/>
        <v>0</v>
      </c>
      <c r="V53" s="8"/>
    </row>
    <row r="54" spans="1:22" ht="15.5" x14ac:dyDescent="0.25">
      <c r="A54" s="118" t="s">
        <v>84</v>
      </c>
      <c r="B54" s="119"/>
      <c r="C54" s="119"/>
      <c r="D54" s="119"/>
      <c r="E54" s="119"/>
      <c r="F54" s="119"/>
      <c r="G54" s="119"/>
      <c r="H54" s="119"/>
      <c r="I54" s="120"/>
      <c r="J54" s="61">
        <f t="shared" ref="J54:O54" si="12">SUM(J4:J53)</f>
        <v>0</v>
      </c>
      <c r="K54" s="61">
        <f t="shared" si="12"/>
        <v>0</v>
      </c>
      <c r="L54" s="61">
        <f t="shared" si="12"/>
        <v>0</v>
      </c>
      <c r="M54" s="61">
        <f t="shared" si="12"/>
        <v>0</v>
      </c>
      <c r="N54" s="61">
        <f t="shared" si="12"/>
        <v>0</v>
      </c>
      <c r="O54" s="61">
        <f t="shared" si="12"/>
        <v>0</v>
      </c>
      <c r="P54" s="61">
        <f t="shared" ref="P54:U54" si="13">SUM(P4:P53)</f>
        <v>0</v>
      </c>
      <c r="Q54" s="61">
        <f t="shared" si="13"/>
        <v>0</v>
      </c>
      <c r="R54" s="61">
        <f t="shared" si="13"/>
        <v>0</v>
      </c>
      <c r="S54" s="61">
        <f t="shared" si="13"/>
        <v>0</v>
      </c>
      <c r="T54" s="61">
        <f t="shared" si="13"/>
        <v>0</v>
      </c>
      <c r="U54" s="61">
        <f t="shared" si="13"/>
        <v>0</v>
      </c>
      <c r="V54" s="62"/>
    </row>
    <row r="55" spans="1:22" ht="18" x14ac:dyDescent="0.25">
      <c r="A55" s="116" t="s">
        <v>16</v>
      </c>
      <c r="B55" s="116"/>
      <c r="C55" s="116"/>
      <c r="D55" s="116"/>
      <c r="E55" s="116"/>
      <c r="F55" s="116"/>
      <c r="G55" s="116"/>
      <c r="H55" s="116"/>
      <c r="I55" s="116"/>
      <c r="J55" s="116"/>
      <c r="K55" s="116"/>
      <c r="L55" s="116"/>
      <c r="M55" s="116"/>
      <c r="N55" s="116"/>
      <c r="O55" s="116"/>
      <c r="P55" s="14"/>
      <c r="Q55" s="14"/>
      <c r="R55" s="14"/>
      <c r="S55" s="14"/>
      <c r="T55" s="14"/>
      <c r="U55" s="15">
        <f>SUM(U4:U53)</f>
        <v>0</v>
      </c>
      <c r="V55" s="16"/>
    </row>
    <row r="56" spans="1:22" ht="18" x14ac:dyDescent="0.25">
      <c r="A56" s="116" t="s">
        <v>17</v>
      </c>
      <c r="B56" s="116"/>
      <c r="C56" s="116"/>
      <c r="D56" s="116"/>
      <c r="E56" s="116"/>
      <c r="F56" s="116"/>
      <c r="G56" s="116"/>
      <c r="H56" s="116"/>
      <c r="I56" s="116"/>
      <c r="J56" s="116"/>
      <c r="K56" s="116"/>
      <c r="L56" s="116"/>
      <c r="M56" s="116"/>
      <c r="N56" s="116"/>
      <c r="O56" s="116"/>
      <c r="P56" s="14"/>
      <c r="Q56" s="14"/>
      <c r="R56" s="14"/>
      <c r="S56" s="14"/>
      <c r="T56" s="14"/>
      <c r="U56" s="15">
        <f>SUM(J4:O53)</f>
        <v>0</v>
      </c>
      <c r="V56" s="16"/>
    </row>
    <row r="57" spans="1:22" ht="18" x14ac:dyDescent="0.25">
      <c r="A57" s="116" t="s">
        <v>18</v>
      </c>
      <c r="B57" s="116"/>
      <c r="C57" s="116"/>
      <c r="D57" s="116"/>
      <c r="E57" s="116"/>
      <c r="F57" s="116"/>
      <c r="G57" s="116"/>
      <c r="H57" s="116"/>
      <c r="I57" s="116"/>
      <c r="J57" s="116"/>
      <c r="K57" s="116"/>
      <c r="L57" s="116"/>
      <c r="M57" s="116"/>
      <c r="N57" s="116"/>
      <c r="O57" s="116"/>
      <c r="P57" s="14"/>
      <c r="Q57" s="14"/>
      <c r="R57" s="14"/>
      <c r="S57" s="14"/>
      <c r="T57" s="14"/>
      <c r="U57" s="15">
        <f>SUM(U55:U56)</f>
        <v>0</v>
      </c>
      <c r="V57" s="16"/>
    </row>
    <row r="58" spans="1:22" x14ac:dyDescent="0.25">
      <c r="J58" s="13"/>
      <c r="K58" s="13"/>
      <c r="L58" s="13"/>
      <c r="M58" s="13"/>
      <c r="N58" s="13"/>
      <c r="O58" s="13"/>
      <c r="P58" s="13"/>
      <c r="Q58" s="13"/>
      <c r="R58" s="13"/>
      <c r="S58" s="13"/>
      <c r="T58" s="13"/>
      <c r="U58" s="13"/>
    </row>
    <row r="59" spans="1:22" x14ac:dyDescent="0.25">
      <c r="J59" s="13"/>
      <c r="K59" s="13"/>
      <c r="L59" s="13"/>
      <c r="M59" s="13"/>
      <c r="N59" s="13"/>
      <c r="O59" s="13"/>
      <c r="P59" s="13"/>
      <c r="Q59" s="13"/>
      <c r="R59" s="13"/>
      <c r="S59" s="13"/>
      <c r="T59" s="13"/>
      <c r="U59" s="13"/>
    </row>
    <row r="60" spans="1:22" x14ac:dyDescent="0.25">
      <c r="J60" s="13"/>
      <c r="K60" s="13"/>
      <c r="L60" s="13"/>
      <c r="M60" s="13"/>
      <c r="N60" s="13"/>
      <c r="O60" s="13"/>
      <c r="P60" s="13"/>
      <c r="Q60" s="13"/>
      <c r="R60" s="13"/>
      <c r="S60" s="13"/>
      <c r="T60" s="13"/>
      <c r="U60" s="13"/>
    </row>
    <row r="61" spans="1:22" x14ac:dyDescent="0.25">
      <c r="J61" s="13"/>
      <c r="K61" s="13"/>
      <c r="L61" s="13"/>
      <c r="M61" s="13"/>
      <c r="N61" s="13"/>
      <c r="O61" s="13"/>
      <c r="P61" s="13"/>
      <c r="Q61" s="13"/>
      <c r="R61" s="13"/>
      <c r="S61" s="13"/>
      <c r="T61" s="13"/>
      <c r="U61" s="13"/>
    </row>
    <row r="62" spans="1:22" x14ac:dyDescent="0.25">
      <c r="J62" s="13"/>
      <c r="K62" s="13"/>
      <c r="L62" s="13"/>
      <c r="M62" s="13"/>
      <c r="N62" s="13"/>
      <c r="O62" s="13"/>
      <c r="P62" s="13"/>
      <c r="Q62" s="13"/>
      <c r="R62" s="13"/>
      <c r="S62" s="13"/>
      <c r="T62" s="13"/>
      <c r="U62" s="13"/>
    </row>
    <row r="63" spans="1:22" x14ac:dyDescent="0.25">
      <c r="J63" s="13"/>
      <c r="K63" s="13"/>
      <c r="L63" s="13"/>
      <c r="M63" s="13"/>
      <c r="N63" s="13"/>
      <c r="O63" s="13"/>
      <c r="P63" s="13"/>
      <c r="Q63" s="13"/>
      <c r="R63" s="13"/>
      <c r="S63" s="13"/>
      <c r="T63" s="13"/>
      <c r="U63" s="13"/>
    </row>
    <row r="64" spans="1:22" x14ac:dyDescent="0.25">
      <c r="J64" s="13"/>
      <c r="K64" s="13"/>
      <c r="L64" s="13"/>
      <c r="M64" s="13"/>
      <c r="N64" s="13"/>
      <c r="O64" s="13"/>
      <c r="P64" s="13"/>
      <c r="Q64" s="13"/>
      <c r="R64" s="13"/>
      <c r="S64" s="13"/>
      <c r="T64" s="13"/>
      <c r="U64" s="13"/>
    </row>
    <row r="65" spans="10:21" x14ac:dyDescent="0.25">
      <c r="J65" s="13"/>
      <c r="K65" s="13"/>
      <c r="L65" s="13"/>
      <c r="M65" s="13"/>
      <c r="N65" s="13"/>
      <c r="O65" s="13"/>
      <c r="P65" s="13"/>
      <c r="Q65" s="13"/>
      <c r="R65" s="13"/>
      <c r="S65" s="13"/>
      <c r="T65" s="13"/>
      <c r="U65" s="13"/>
    </row>
    <row r="66" spans="10:21" x14ac:dyDescent="0.25">
      <c r="J66" s="13"/>
      <c r="K66" s="13"/>
      <c r="L66" s="13"/>
      <c r="M66" s="13"/>
      <c r="N66" s="13"/>
      <c r="O66" s="13"/>
      <c r="P66" s="13"/>
      <c r="Q66" s="13"/>
      <c r="R66" s="13"/>
      <c r="S66" s="13"/>
      <c r="T66" s="13"/>
      <c r="U66" s="13"/>
    </row>
    <row r="67" spans="10:21" x14ac:dyDescent="0.25">
      <c r="J67" s="13"/>
      <c r="K67" s="13"/>
      <c r="L67" s="13"/>
      <c r="M67" s="13"/>
      <c r="N67" s="13"/>
      <c r="O67" s="13"/>
      <c r="P67" s="13"/>
      <c r="Q67" s="13"/>
      <c r="R67" s="13"/>
      <c r="S67" s="13"/>
      <c r="T67" s="13"/>
      <c r="U67" s="13"/>
    </row>
    <row r="68" spans="10:21" x14ac:dyDescent="0.25">
      <c r="J68" s="13"/>
      <c r="K68" s="13"/>
      <c r="L68" s="13"/>
      <c r="M68" s="13"/>
      <c r="N68" s="13"/>
      <c r="O68" s="13"/>
      <c r="P68" s="13"/>
      <c r="Q68" s="13"/>
      <c r="R68" s="13"/>
      <c r="S68" s="13"/>
      <c r="T68" s="13"/>
      <c r="U68" s="13"/>
    </row>
    <row r="69" spans="10:21" x14ac:dyDescent="0.25">
      <c r="J69" s="13"/>
      <c r="K69" s="13"/>
      <c r="L69" s="13"/>
      <c r="M69" s="13"/>
      <c r="N69" s="13"/>
      <c r="O69" s="13"/>
      <c r="P69" s="13"/>
      <c r="Q69" s="13"/>
      <c r="R69" s="13"/>
      <c r="S69" s="13"/>
      <c r="T69" s="13"/>
      <c r="U69" s="13"/>
    </row>
    <row r="70" spans="10:21" x14ac:dyDescent="0.25">
      <c r="J70" s="13"/>
      <c r="K70" s="13"/>
      <c r="L70" s="13"/>
      <c r="M70" s="13"/>
      <c r="N70" s="13"/>
      <c r="O70" s="13"/>
      <c r="P70" s="13"/>
      <c r="Q70" s="13"/>
      <c r="R70" s="13"/>
      <c r="S70" s="13"/>
      <c r="T70" s="13"/>
      <c r="U70" s="13"/>
    </row>
    <row r="71" spans="10:21" x14ac:dyDescent="0.25">
      <c r="J71" s="13"/>
      <c r="K71" s="13"/>
      <c r="L71" s="13"/>
      <c r="M71" s="13"/>
      <c r="N71" s="13"/>
      <c r="O71" s="13"/>
      <c r="P71" s="13"/>
      <c r="Q71" s="13"/>
      <c r="R71" s="13"/>
      <c r="S71" s="13"/>
      <c r="T71" s="13"/>
      <c r="U71" s="13"/>
    </row>
    <row r="72" spans="10:21" x14ac:dyDescent="0.25">
      <c r="J72" s="13"/>
      <c r="K72" s="13"/>
      <c r="L72" s="13"/>
      <c r="M72" s="13"/>
      <c r="N72" s="13"/>
      <c r="O72" s="13"/>
      <c r="P72" s="13"/>
      <c r="Q72" s="13"/>
      <c r="R72" s="13"/>
      <c r="S72" s="13"/>
      <c r="T72" s="13"/>
      <c r="U72" s="13"/>
    </row>
    <row r="73" spans="10:21" x14ac:dyDescent="0.25">
      <c r="J73" s="13"/>
      <c r="K73" s="13"/>
      <c r="L73" s="13"/>
      <c r="M73" s="13"/>
      <c r="N73" s="13"/>
      <c r="O73" s="13"/>
      <c r="P73" s="13"/>
      <c r="Q73" s="13"/>
      <c r="R73" s="13"/>
      <c r="S73" s="13"/>
      <c r="T73" s="13"/>
      <c r="U73" s="13"/>
    </row>
    <row r="74" spans="10:21" x14ac:dyDescent="0.25">
      <c r="J74" s="13"/>
      <c r="K74" s="13"/>
      <c r="L74" s="13"/>
      <c r="M74" s="13"/>
      <c r="N74" s="13"/>
      <c r="O74" s="13"/>
      <c r="P74" s="13"/>
      <c r="Q74" s="13"/>
      <c r="R74" s="13"/>
      <c r="S74" s="13"/>
      <c r="T74" s="13"/>
      <c r="U74" s="13"/>
    </row>
    <row r="75" spans="10:21" x14ac:dyDescent="0.25">
      <c r="J75" s="13"/>
      <c r="K75" s="13"/>
      <c r="L75" s="13"/>
      <c r="M75" s="13"/>
      <c r="N75" s="13"/>
      <c r="O75" s="13"/>
      <c r="P75" s="13"/>
      <c r="Q75" s="13"/>
      <c r="R75" s="13"/>
      <c r="S75" s="13"/>
      <c r="T75" s="13"/>
      <c r="U75" s="13"/>
    </row>
    <row r="76" spans="10:21" x14ac:dyDescent="0.25">
      <c r="J76" s="13"/>
      <c r="K76" s="13"/>
      <c r="L76" s="13"/>
      <c r="M76" s="13"/>
      <c r="N76" s="13"/>
      <c r="O76" s="13"/>
      <c r="P76" s="13"/>
      <c r="Q76" s="13"/>
      <c r="R76" s="13"/>
      <c r="S76" s="13"/>
      <c r="T76" s="13"/>
      <c r="U76" s="13"/>
    </row>
    <row r="77" spans="10:21" x14ac:dyDescent="0.25">
      <c r="J77" s="13"/>
      <c r="K77" s="13"/>
      <c r="L77" s="13"/>
      <c r="M77" s="13"/>
      <c r="N77" s="13"/>
      <c r="O77" s="13"/>
      <c r="P77" s="13"/>
      <c r="Q77" s="13"/>
      <c r="R77" s="13"/>
      <c r="S77" s="13"/>
      <c r="T77" s="13"/>
      <c r="U77" s="13"/>
    </row>
    <row r="78" spans="10:21" x14ac:dyDescent="0.25">
      <c r="J78" s="13"/>
      <c r="K78" s="13"/>
      <c r="L78" s="13"/>
      <c r="M78" s="13"/>
      <c r="N78" s="13"/>
      <c r="O78" s="13"/>
      <c r="P78" s="13"/>
      <c r="Q78" s="13"/>
      <c r="R78" s="13"/>
      <c r="S78" s="13"/>
      <c r="T78" s="13"/>
      <c r="U78" s="13"/>
    </row>
    <row r="79" spans="10:21" x14ac:dyDescent="0.25">
      <c r="J79" s="13"/>
      <c r="K79" s="13"/>
      <c r="L79" s="13"/>
      <c r="M79" s="13"/>
      <c r="N79" s="13"/>
      <c r="O79" s="13"/>
      <c r="P79" s="13"/>
      <c r="Q79" s="13"/>
      <c r="R79" s="13"/>
      <c r="S79" s="13"/>
      <c r="T79" s="13"/>
      <c r="U79" s="13"/>
    </row>
    <row r="80" spans="10:21" x14ac:dyDescent="0.25">
      <c r="J80" s="13"/>
      <c r="K80" s="13"/>
      <c r="L80" s="13"/>
      <c r="M80" s="13"/>
      <c r="N80" s="13"/>
      <c r="O80" s="13"/>
      <c r="P80" s="13"/>
      <c r="Q80" s="13"/>
      <c r="R80" s="13"/>
      <c r="S80" s="13"/>
      <c r="T80" s="13"/>
      <c r="U80" s="13"/>
    </row>
    <row r="81" spans="10:21" x14ac:dyDescent="0.25">
      <c r="J81" s="13"/>
      <c r="K81" s="13"/>
      <c r="L81" s="13"/>
      <c r="M81" s="13"/>
      <c r="N81" s="13"/>
      <c r="O81" s="13"/>
      <c r="P81" s="13"/>
      <c r="Q81" s="13"/>
      <c r="R81" s="13"/>
      <c r="S81" s="13"/>
      <c r="T81" s="13"/>
      <c r="U81" s="13"/>
    </row>
    <row r="82" spans="10:21" x14ac:dyDescent="0.25">
      <c r="J82" s="13"/>
      <c r="K82" s="13"/>
      <c r="L82" s="13"/>
      <c r="M82" s="13"/>
      <c r="N82" s="13"/>
      <c r="O82" s="13"/>
      <c r="P82" s="13"/>
      <c r="Q82" s="13"/>
      <c r="R82" s="13"/>
      <c r="S82" s="13"/>
      <c r="T82" s="13"/>
      <c r="U82" s="13"/>
    </row>
    <row r="83" spans="10:21" x14ac:dyDescent="0.25">
      <c r="J83" s="13"/>
      <c r="K83" s="13"/>
      <c r="L83" s="13"/>
      <c r="M83" s="13"/>
      <c r="N83" s="13"/>
      <c r="O83" s="13"/>
      <c r="P83" s="13"/>
      <c r="Q83" s="13"/>
      <c r="R83" s="13"/>
      <c r="S83" s="13"/>
      <c r="T83" s="13"/>
      <c r="U83" s="13"/>
    </row>
    <row r="84" spans="10:21" x14ac:dyDescent="0.25">
      <c r="J84" s="13"/>
      <c r="K84" s="13"/>
      <c r="L84" s="13"/>
      <c r="M84" s="13"/>
      <c r="N84" s="13"/>
      <c r="O84" s="13"/>
      <c r="P84" s="13"/>
      <c r="Q84" s="13"/>
      <c r="R84" s="13"/>
      <c r="S84" s="13"/>
      <c r="T84" s="13"/>
      <c r="U84" s="13"/>
    </row>
    <row r="85" spans="10:21" x14ac:dyDescent="0.25">
      <c r="J85" s="13"/>
      <c r="K85" s="13"/>
      <c r="L85" s="13"/>
      <c r="M85" s="13"/>
      <c r="N85" s="13"/>
      <c r="O85" s="13"/>
      <c r="P85" s="13"/>
      <c r="Q85" s="13"/>
      <c r="R85" s="13"/>
      <c r="S85" s="13"/>
      <c r="T85" s="13"/>
      <c r="U85" s="13"/>
    </row>
    <row r="86" spans="10:21" x14ac:dyDescent="0.25">
      <c r="J86" s="13"/>
      <c r="K86" s="13"/>
      <c r="L86" s="13"/>
      <c r="M86" s="13"/>
      <c r="N86" s="13"/>
      <c r="O86" s="13"/>
      <c r="P86" s="13"/>
      <c r="Q86" s="13"/>
      <c r="R86" s="13"/>
      <c r="S86" s="13"/>
      <c r="T86" s="13"/>
      <c r="U86" s="13"/>
    </row>
    <row r="87" spans="10:21" x14ac:dyDescent="0.25">
      <c r="J87" s="13"/>
      <c r="K87" s="13"/>
      <c r="L87" s="13"/>
      <c r="M87" s="13"/>
      <c r="N87" s="13"/>
      <c r="O87" s="13"/>
      <c r="P87" s="13"/>
      <c r="Q87" s="13"/>
      <c r="R87" s="13"/>
      <c r="S87" s="13"/>
      <c r="T87" s="13"/>
      <c r="U87" s="13"/>
    </row>
    <row r="88" spans="10:21" x14ac:dyDescent="0.25">
      <c r="J88" s="13"/>
      <c r="K88" s="13"/>
      <c r="L88" s="13"/>
      <c r="M88" s="13"/>
      <c r="N88" s="13"/>
      <c r="O88" s="13"/>
      <c r="P88" s="13"/>
      <c r="Q88" s="13"/>
      <c r="R88" s="13"/>
      <c r="S88" s="13"/>
      <c r="T88" s="13"/>
      <c r="U88" s="13"/>
    </row>
    <row r="89" spans="10:21" x14ac:dyDescent="0.25">
      <c r="J89" s="13"/>
      <c r="K89" s="13"/>
      <c r="L89" s="13"/>
      <c r="M89" s="13"/>
      <c r="N89" s="13"/>
      <c r="O89" s="13"/>
      <c r="P89" s="13"/>
      <c r="Q89" s="13"/>
      <c r="R89" s="13"/>
      <c r="S89" s="13"/>
      <c r="T89" s="13"/>
      <c r="U89" s="13"/>
    </row>
    <row r="90" spans="10:21" x14ac:dyDescent="0.25">
      <c r="J90" s="13"/>
      <c r="K90" s="13"/>
      <c r="L90" s="13"/>
      <c r="M90" s="13"/>
      <c r="N90" s="13"/>
      <c r="O90" s="13"/>
      <c r="P90" s="13"/>
      <c r="Q90" s="13"/>
      <c r="R90" s="13"/>
      <c r="S90" s="13"/>
      <c r="T90" s="13"/>
      <c r="U90" s="13"/>
    </row>
    <row r="91" spans="10:21" x14ac:dyDescent="0.25">
      <c r="J91" s="13"/>
      <c r="K91" s="13"/>
      <c r="L91" s="13"/>
      <c r="M91" s="13"/>
      <c r="N91" s="13"/>
      <c r="O91" s="13"/>
      <c r="P91" s="13"/>
      <c r="Q91" s="13"/>
      <c r="R91" s="13"/>
      <c r="S91" s="13"/>
      <c r="T91" s="13"/>
      <c r="U91" s="13"/>
    </row>
    <row r="92" spans="10:21" x14ac:dyDescent="0.25">
      <c r="J92" s="13"/>
      <c r="K92" s="13"/>
      <c r="L92" s="13"/>
      <c r="M92" s="13"/>
      <c r="N92" s="13"/>
      <c r="O92" s="13"/>
      <c r="P92" s="13"/>
      <c r="Q92" s="13"/>
      <c r="R92" s="13"/>
      <c r="S92" s="13"/>
      <c r="T92" s="13"/>
      <c r="U92" s="13"/>
    </row>
    <row r="93" spans="10:21" x14ac:dyDescent="0.25">
      <c r="J93" s="13"/>
      <c r="K93" s="13"/>
      <c r="L93" s="13"/>
      <c r="M93" s="13"/>
      <c r="N93" s="13"/>
      <c r="O93" s="13"/>
      <c r="P93" s="13"/>
      <c r="Q93" s="13"/>
      <c r="R93" s="13"/>
      <c r="S93" s="13"/>
      <c r="T93" s="13"/>
      <c r="U93" s="13"/>
    </row>
    <row r="94" spans="10:21" x14ac:dyDescent="0.25">
      <c r="J94" s="13"/>
      <c r="K94" s="13"/>
      <c r="L94" s="13"/>
      <c r="M94" s="13"/>
      <c r="N94" s="13"/>
      <c r="O94" s="13"/>
      <c r="P94" s="13"/>
      <c r="Q94" s="13"/>
      <c r="R94" s="13"/>
      <c r="S94" s="13"/>
      <c r="T94" s="13"/>
      <c r="U94" s="13"/>
    </row>
    <row r="95" spans="10:21" x14ac:dyDescent="0.25">
      <c r="J95" s="13"/>
      <c r="K95" s="13"/>
      <c r="L95" s="13"/>
      <c r="M95" s="13"/>
      <c r="N95" s="13"/>
      <c r="O95" s="13"/>
      <c r="P95" s="13"/>
      <c r="Q95" s="13"/>
      <c r="R95" s="13"/>
      <c r="S95" s="13"/>
      <c r="T95" s="13"/>
      <c r="U95" s="13"/>
    </row>
    <row r="96" spans="10:21" x14ac:dyDescent="0.25">
      <c r="J96" s="13"/>
      <c r="K96" s="13"/>
      <c r="L96" s="13"/>
      <c r="M96" s="13"/>
      <c r="N96" s="13"/>
      <c r="O96" s="13"/>
      <c r="P96" s="13"/>
      <c r="Q96" s="13"/>
      <c r="R96" s="13"/>
      <c r="S96" s="13"/>
      <c r="T96" s="13"/>
      <c r="U96" s="13"/>
    </row>
    <row r="97" spans="10:21" x14ac:dyDescent="0.25">
      <c r="J97" s="13"/>
      <c r="K97" s="13"/>
      <c r="L97" s="13"/>
      <c r="M97" s="13"/>
      <c r="N97" s="13"/>
      <c r="O97" s="13"/>
      <c r="P97" s="13"/>
      <c r="Q97" s="13"/>
      <c r="R97" s="13"/>
      <c r="S97" s="13"/>
      <c r="T97" s="13"/>
      <c r="U97" s="13"/>
    </row>
    <row r="98" spans="10:21" x14ac:dyDescent="0.25">
      <c r="J98" s="13"/>
      <c r="K98" s="13"/>
      <c r="L98" s="13"/>
      <c r="M98" s="13"/>
      <c r="N98" s="13"/>
      <c r="O98" s="13"/>
      <c r="P98" s="13"/>
      <c r="Q98" s="13"/>
      <c r="R98" s="13"/>
      <c r="S98" s="13"/>
      <c r="T98" s="13"/>
      <c r="U98" s="13"/>
    </row>
    <row r="99" spans="10:21" x14ac:dyDescent="0.25">
      <c r="J99" s="13"/>
      <c r="K99" s="13"/>
      <c r="L99" s="13"/>
      <c r="M99" s="13"/>
      <c r="N99" s="13"/>
      <c r="O99" s="13"/>
      <c r="P99" s="13"/>
      <c r="Q99" s="13"/>
      <c r="R99" s="13"/>
      <c r="S99" s="13"/>
      <c r="T99" s="13"/>
      <c r="U99" s="13"/>
    </row>
    <row r="100" spans="10:21" x14ac:dyDescent="0.25">
      <c r="J100" s="13"/>
      <c r="K100" s="13"/>
      <c r="L100" s="13"/>
      <c r="M100" s="13"/>
      <c r="N100" s="13"/>
      <c r="O100" s="13"/>
      <c r="P100" s="13"/>
      <c r="Q100" s="13"/>
      <c r="R100" s="13"/>
      <c r="S100" s="13"/>
      <c r="T100" s="13"/>
      <c r="U100" s="13"/>
    </row>
    <row r="101" spans="10:21" x14ac:dyDescent="0.25">
      <c r="J101" s="13"/>
      <c r="K101" s="13"/>
      <c r="L101" s="13"/>
      <c r="M101" s="13"/>
      <c r="N101" s="13"/>
      <c r="O101" s="13"/>
      <c r="P101" s="13"/>
      <c r="Q101" s="13"/>
      <c r="R101" s="13"/>
      <c r="S101" s="13"/>
      <c r="T101" s="13"/>
      <c r="U101" s="13"/>
    </row>
    <row r="102" spans="10:21" x14ac:dyDescent="0.25">
      <c r="J102" s="13"/>
      <c r="K102" s="13"/>
      <c r="L102" s="13"/>
      <c r="M102" s="13"/>
      <c r="N102" s="13"/>
      <c r="O102" s="13"/>
      <c r="P102" s="13"/>
      <c r="Q102" s="13"/>
      <c r="R102" s="13"/>
      <c r="S102" s="13"/>
      <c r="T102" s="13"/>
      <c r="U102" s="13"/>
    </row>
    <row r="103" spans="10:21" x14ac:dyDescent="0.25">
      <c r="J103" s="13"/>
      <c r="K103" s="13"/>
      <c r="L103" s="13"/>
      <c r="M103" s="13"/>
      <c r="N103" s="13"/>
      <c r="O103" s="13"/>
      <c r="P103" s="13"/>
      <c r="Q103" s="13"/>
      <c r="R103" s="13"/>
      <c r="S103" s="13"/>
      <c r="T103" s="13"/>
      <c r="U103" s="13"/>
    </row>
    <row r="104" spans="10:21" x14ac:dyDescent="0.25">
      <c r="J104" s="13"/>
      <c r="K104" s="13"/>
      <c r="L104" s="13"/>
      <c r="M104" s="13"/>
      <c r="N104" s="13"/>
      <c r="O104" s="13"/>
      <c r="P104" s="13"/>
      <c r="Q104" s="13"/>
      <c r="R104" s="13"/>
      <c r="S104" s="13"/>
      <c r="T104" s="13"/>
      <c r="U104" s="13"/>
    </row>
    <row r="105" spans="10:21" x14ac:dyDescent="0.25">
      <c r="J105" s="13"/>
      <c r="K105" s="13"/>
      <c r="L105" s="13"/>
      <c r="M105" s="13"/>
      <c r="N105" s="13"/>
      <c r="O105" s="13"/>
      <c r="P105" s="13"/>
      <c r="Q105" s="13"/>
      <c r="R105" s="13"/>
      <c r="S105" s="13"/>
      <c r="T105" s="13"/>
      <c r="U105" s="13"/>
    </row>
    <row r="106" spans="10:21" x14ac:dyDescent="0.25">
      <c r="J106" s="13"/>
      <c r="K106" s="13"/>
      <c r="L106" s="13"/>
      <c r="M106" s="13"/>
      <c r="N106" s="13"/>
      <c r="O106" s="13"/>
      <c r="P106" s="13"/>
      <c r="Q106" s="13"/>
      <c r="R106" s="13"/>
      <c r="S106" s="13"/>
      <c r="T106" s="13"/>
      <c r="U106" s="13"/>
    </row>
    <row r="107" spans="10:21" x14ac:dyDescent="0.25">
      <c r="J107" s="13"/>
      <c r="K107" s="13"/>
      <c r="L107" s="13"/>
      <c r="M107" s="13"/>
      <c r="N107" s="13"/>
      <c r="O107" s="13"/>
      <c r="P107" s="13"/>
      <c r="Q107" s="13"/>
      <c r="R107" s="13"/>
      <c r="S107" s="13"/>
      <c r="T107" s="13"/>
      <c r="U107" s="13"/>
    </row>
    <row r="108" spans="10:21" x14ac:dyDescent="0.25">
      <c r="J108" s="13"/>
      <c r="K108" s="13"/>
      <c r="L108" s="13"/>
      <c r="M108" s="13"/>
      <c r="N108" s="13"/>
      <c r="O108" s="13"/>
      <c r="P108" s="13"/>
      <c r="Q108" s="13"/>
      <c r="R108" s="13"/>
      <c r="S108" s="13"/>
      <c r="T108" s="13"/>
      <c r="U108" s="13"/>
    </row>
    <row r="109" spans="10:21" x14ac:dyDescent="0.25">
      <c r="J109" s="13"/>
      <c r="K109" s="13"/>
      <c r="L109" s="13"/>
      <c r="M109" s="13"/>
      <c r="N109" s="13"/>
      <c r="O109" s="13"/>
      <c r="P109" s="13"/>
      <c r="Q109" s="13"/>
      <c r="R109" s="13"/>
      <c r="S109" s="13"/>
      <c r="T109" s="13"/>
      <c r="U109" s="13"/>
    </row>
    <row r="110" spans="10:21" x14ac:dyDescent="0.25">
      <c r="J110" s="13"/>
      <c r="K110" s="13"/>
      <c r="L110" s="13"/>
      <c r="M110" s="13"/>
      <c r="N110" s="13"/>
      <c r="O110" s="13"/>
      <c r="P110" s="13"/>
      <c r="Q110" s="13"/>
      <c r="R110" s="13"/>
      <c r="S110" s="13"/>
      <c r="T110" s="13"/>
      <c r="U110" s="13"/>
    </row>
  </sheetData>
  <mergeCells count="12">
    <mergeCell ref="A55:O55"/>
    <mergeCell ref="A56:O56"/>
    <mergeCell ref="A57:O57"/>
    <mergeCell ref="A1:V1"/>
    <mergeCell ref="A2:A3"/>
    <mergeCell ref="B2:B3"/>
    <mergeCell ref="C2:C3"/>
    <mergeCell ref="V2:V3"/>
    <mergeCell ref="P2:T2"/>
    <mergeCell ref="D2:I2"/>
    <mergeCell ref="J2:O2"/>
    <mergeCell ref="A54:I54"/>
  </mergeCells>
  <pageMargins left="0.7" right="0.7" top="0.75" bottom="0.75" header="0.3" footer="0.3"/>
  <pageSetup scale="52" orientation="landscape" r:id="rId1"/>
  <colBreaks count="1" manualBreakCount="1">
    <brk id="21" max="6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(School #4)'!$U$2:$U$51</xm:f>
          </x14:formula1>
          <xm:sqref>A4:A53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AB129"/>
  <sheetViews>
    <sheetView zoomScale="70" zoomScaleNormal="70" workbookViewId="0">
      <selection activeCell="S7" sqref="S7"/>
    </sheetView>
  </sheetViews>
  <sheetFormatPr defaultRowHeight="12.5" x14ac:dyDescent="0.25"/>
  <cols>
    <col min="1" max="2" width="15.7265625" customWidth="1"/>
    <col min="3" max="3" width="17" style="6" bestFit="1" customWidth="1"/>
    <col min="4" max="4" width="11.54296875" style="7" bestFit="1" customWidth="1"/>
    <col min="5" max="5" width="23.453125" style="6" bestFit="1" customWidth="1"/>
    <col min="6" max="6" width="12.453125" style="6" bestFit="1" customWidth="1"/>
    <col min="7" max="7" width="3.7265625" bestFit="1" customWidth="1"/>
    <col min="8" max="8" width="8.26953125" bestFit="1" customWidth="1"/>
    <col min="9" max="9" width="8.26953125" customWidth="1"/>
    <col min="10" max="10" width="6.453125" bestFit="1" customWidth="1"/>
    <col min="11" max="11" width="4.453125" bestFit="1" customWidth="1"/>
    <col min="12" max="12" width="18" bestFit="1" customWidth="1"/>
    <col min="13" max="13" width="35.26953125" customWidth="1"/>
    <col min="14" max="14" width="23.7265625" customWidth="1"/>
    <col min="15" max="15" width="17" bestFit="1" customWidth="1"/>
    <col min="16" max="16" width="19" customWidth="1"/>
    <col min="21" max="21" width="18.7265625" hidden="1" customWidth="1"/>
    <col min="22" max="22" width="0" hidden="1" customWidth="1"/>
    <col min="25" max="25" width="11" customWidth="1"/>
    <col min="26" max="26" width="9.81640625" customWidth="1"/>
    <col min="27" max="27" width="35" customWidth="1"/>
    <col min="28" max="28" width="23.453125" customWidth="1"/>
  </cols>
  <sheetData>
    <row r="1" spans="1:28" ht="29" x14ac:dyDescent="0.25">
      <c r="A1" s="1" t="s">
        <v>94</v>
      </c>
      <c r="B1" s="1" t="s">
        <v>95</v>
      </c>
      <c r="C1" s="1" t="s">
        <v>93</v>
      </c>
      <c r="D1" s="1" t="s">
        <v>10</v>
      </c>
      <c r="E1" s="1" t="s">
        <v>11</v>
      </c>
      <c r="F1" s="1" t="s">
        <v>12</v>
      </c>
      <c r="G1" s="1" t="s">
        <v>85</v>
      </c>
      <c r="H1" s="1" t="s">
        <v>86</v>
      </c>
      <c r="I1" s="69" t="s">
        <v>101</v>
      </c>
      <c r="J1" s="1" t="s">
        <v>87</v>
      </c>
      <c r="K1" s="1" t="s">
        <v>88</v>
      </c>
      <c r="L1" s="1" t="s">
        <v>89</v>
      </c>
      <c r="M1" s="1" t="s">
        <v>90</v>
      </c>
      <c r="N1" s="1" t="s">
        <v>91</v>
      </c>
      <c r="O1" s="1" t="s">
        <v>92</v>
      </c>
      <c r="P1" s="69" t="s">
        <v>119</v>
      </c>
      <c r="Y1" s="73"/>
      <c r="Z1" s="73"/>
      <c r="AA1" s="73" t="s">
        <v>90</v>
      </c>
      <c r="AB1" s="73" t="s">
        <v>91</v>
      </c>
    </row>
    <row r="2" spans="1:28" ht="15.5" x14ac:dyDescent="0.25">
      <c r="A2" s="2"/>
      <c r="B2" s="2"/>
      <c r="C2" s="2"/>
      <c r="D2" s="3"/>
      <c r="E2" s="2"/>
      <c r="F2" s="2"/>
      <c r="G2" s="63"/>
      <c r="H2" s="63"/>
      <c r="I2" s="63"/>
      <c r="J2" s="63"/>
      <c r="K2" s="63"/>
      <c r="L2" s="64"/>
      <c r="M2" s="65"/>
      <c r="N2" s="65"/>
      <c r="O2" s="64"/>
      <c r="P2" s="64"/>
      <c r="U2" t="str">
        <f>$C2 &amp; ", " &amp; $A2</f>
        <v xml:space="preserve">, </v>
      </c>
      <c r="V2" s="70">
        <f>$D2</f>
        <v>0</v>
      </c>
      <c r="Y2" s="72"/>
      <c r="AA2" s="73" t="s">
        <v>110</v>
      </c>
      <c r="AB2" s="73" t="s">
        <v>115</v>
      </c>
    </row>
    <row r="3" spans="1:28" ht="15.5" x14ac:dyDescent="0.25">
      <c r="A3" s="2"/>
      <c r="B3" s="2"/>
      <c r="C3" s="2"/>
      <c r="D3" s="63"/>
      <c r="E3" s="2"/>
      <c r="F3" s="2"/>
      <c r="G3" s="66"/>
      <c r="H3" s="66"/>
      <c r="I3" s="66"/>
      <c r="J3" s="66"/>
      <c r="K3" s="66"/>
      <c r="L3" s="67"/>
      <c r="M3" s="65"/>
      <c r="N3" s="65"/>
      <c r="O3" s="64"/>
      <c r="P3" s="64"/>
      <c r="U3" t="str">
        <f t="shared" ref="U3:U51" si="0">$C3 &amp; ", " &amp; $A3</f>
        <v xml:space="preserve">, </v>
      </c>
      <c r="V3" s="70">
        <f t="shared" ref="V3:V51" si="1">$D3</f>
        <v>0</v>
      </c>
      <c r="Y3" s="72"/>
      <c r="AA3" s="73" t="s">
        <v>111</v>
      </c>
      <c r="AB3" s="73" t="s">
        <v>116</v>
      </c>
    </row>
    <row r="4" spans="1:28" ht="15.5" x14ac:dyDescent="0.25">
      <c r="A4" s="2"/>
      <c r="B4" s="2"/>
      <c r="C4" s="2"/>
      <c r="D4" s="3"/>
      <c r="E4" s="2"/>
      <c r="F4" s="2"/>
      <c r="G4" s="63"/>
      <c r="H4" s="63"/>
      <c r="I4" s="63"/>
      <c r="J4" s="63"/>
      <c r="K4" s="63"/>
      <c r="L4" s="64"/>
      <c r="M4" s="65"/>
      <c r="N4" s="65"/>
      <c r="O4" s="64"/>
      <c r="P4" s="64"/>
      <c r="U4" t="str">
        <f t="shared" si="0"/>
        <v xml:space="preserve">, </v>
      </c>
      <c r="V4" s="70">
        <f t="shared" si="1"/>
        <v>0</v>
      </c>
      <c r="Y4" s="72"/>
      <c r="AA4" s="73" t="s">
        <v>112</v>
      </c>
    </row>
    <row r="5" spans="1:28" ht="15.5" x14ac:dyDescent="0.25">
      <c r="A5" s="2"/>
      <c r="B5" s="2"/>
      <c r="C5" s="2"/>
      <c r="D5" s="3"/>
      <c r="E5" s="2"/>
      <c r="F5" s="2"/>
      <c r="G5" s="63"/>
      <c r="H5" s="63"/>
      <c r="I5" s="63"/>
      <c r="J5" s="63"/>
      <c r="K5" s="63"/>
      <c r="L5" s="64"/>
      <c r="M5" s="65"/>
      <c r="N5" s="65"/>
      <c r="O5" s="64"/>
      <c r="P5" s="64"/>
      <c r="U5" t="str">
        <f t="shared" si="0"/>
        <v xml:space="preserve">, </v>
      </c>
      <c r="V5" s="70">
        <f t="shared" si="1"/>
        <v>0</v>
      </c>
      <c r="Y5" s="72"/>
      <c r="AA5" s="73" t="s">
        <v>113</v>
      </c>
    </row>
    <row r="6" spans="1:28" ht="15.5" x14ac:dyDescent="0.25">
      <c r="A6" s="2"/>
      <c r="B6" s="2"/>
      <c r="C6" s="2"/>
      <c r="D6" s="3"/>
      <c r="E6" s="2"/>
      <c r="F6" s="2"/>
      <c r="G6" s="63"/>
      <c r="H6" s="63"/>
      <c r="I6" s="63"/>
      <c r="J6" s="63"/>
      <c r="K6" s="63"/>
      <c r="L6" s="64"/>
      <c r="M6" s="65"/>
      <c r="N6" s="65"/>
      <c r="O6" s="64"/>
      <c r="P6" s="64"/>
      <c r="U6" t="str">
        <f t="shared" si="0"/>
        <v xml:space="preserve">, </v>
      </c>
      <c r="V6" s="70">
        <f t="shared" si="1"/>
        <v>0</v>
      </c>
      <c r="Y6" s="72"/>
      <c r="AA6" s="73" t="s">
        <v>114</v>
      </c>
    </row>
    <row r="7" spans="1:28" ht="14.5" x14ac:dyDescent="0.25">
      <c r="A7" s="2"/>
      <c r="B7" s="2"/>
      <c r="C7" s="2"/>
      <c r="D7" s="3"/>
      <c r="E7" s="2"/>
      <c r="F7" s="2"/>
      <c r="G7" s="63"/>
      <c r="H7" s="63"/>
      <c r="I7" s="63"/>
      <c r="J7" s="63"/>
      <c r="K7" s="63"/>
      <c r="L7" s="64"/>
      <c r="M7" s="65"/>
      <c r="N7" s="65"/>
      <c r="O7" s="64"/>
      <c r="P7" s="64"/>
      <c r="U7" t="str">
        <f t="shared" si="0"/>
        <v xml:space="preserve">, </v>
      </c>
      <c r="V7" s="70">
        <f t="shared" si="1"/>
        <v>0</v>
      </c>
    </row>
    <row r="8" spans="1:28" ht="14.5" x14ac:dyDescent="0.25">
      <c r="A8" s="2"/>
      <c r="B8" s="2"/>
      <c r="C8" s="2"/>
      <c r="D8" s="3"/>
      <c r="E8" s="2"/>
      <c r="F8" s="2"/>
      <c r="G8" s="63"/>
      <c r="H8" s="63"/>
      <c r="I8" s="63"/>
      <c r="J8" s="63"/>
      <c r="K8" s="63"/>
      <c r="L8" s="64"/>
      <c r="M8" s="65"/>
      <c r="N8" s="65"/>
      <c r="O8" s="64"/>
      <c r="P8" s="64"/>
      <c r="U8" t="str">
        <f t="shared" si="0"/>
        <v xml:space="preserve">, </v>
      </c>
      <c r="V8" s="70">
        <f t="shared" si="1"/>
        <v>0</v>
      </c>
    </row>
    <row r="9" spans="1:28" ht="14.5" x14ac:dyDescent="0.25">
      <c r="A9" s="2"/>
      <c r="B9" s="2"/>
      <c r="C9" s="2"/>
      <c r="D9" s="3"/>
      <c r="E9" s="2"/>
      <c r="F9" s="2"/>
      <c r="G9" s="63"/>
      <c r="H9" s="63"/>
      <c r="I9" s="63"/>
      <c r="J9" s="63"/>
      <c r="K9" s="63"/>
      <c r="L9" s="64"/>
      <c r="M9" s="65"/>
      <c r="N9" s="65"/>
      <c r="O9" s="64"/>
      <c r="P9" s="64"/>
      <c r="U9" t="str">
        <f t="shared" si="0"/>
        <v xml:space="preserve">, </v>
      </c>
      <c r="V9" s="70">
        <f t="shared" si="1"/>
        <v>0</v>
      </c>
    </row>
    <row r="10" spans="1:28" ht="14.5" x14ac:dyDescent="0.25">
      <c r="A10" s="2"/>
      <c r="B10" s="2"/>
      <c r="C10" s="2"/>
      <c r="D10" s="3"/>
      <c r="E10" s="2"/>
      <c r="F10" s="2"/>
      <c r="G10" s="63"/>
      <c r="H10" s="63"/>
      <c r="I10" s="63"/>
      <c r="J10" s="63"/>
      <c r="K10" s="63"/>
      <c r="L10" s="64"/>
      <c r="M10" s="65"/>
      <c r="N10" s="65"/>
      <c r="O10" s="64"/>
      <c r="P10" s="64"/>
      <c r="U10" t="str">
        <f t="shared" si="0"/>
        <v xml:space="preserve">, </v>
      </c>
      <c r="V10" s="70">
        <f t="shared" si="1"/>
        <v>0</v>
      </c>
    </row>
    <row r="11" spans="1:28" ht="14.5" x14ac:dyDescent="0.25">
      <c r="A11" s="2"/>
      <c r="B11" s="2"/>
      <c r="C11" s="2"/>
      <c r="D11" s="3"/>
      <c r="E11" s="2"/>
      <c r="F11" s="2"/>
      <c r="G11" s="63"/>
      <c r="H11" s="63"/>
      <c r="I11" s="63"/>
      <c r="J11" s="63"/>
      <c r="K11" s="63"/>
      <c r="L11" s="64"/>
      <c r="M11" s="65"/>
      <c r="N11" s="65"/>
      <c r="O11" s="64"/>
      <c r="P11" s="64"/>
      <c r="U11" t="str">
        <f t="shared" si="0"/>
        <v xml:space="preserve">, </v>
      </c>
      <c r="V11" s="70">
        <f t="shared" si="1"/>
        <v>0</v>
      </c>
    </row>
    <row r="12" spans="1:28" ht="14.5" x14ac:dyDescent="0.25">
      <c r="A12" s="2"/>
      <c r="B12" s="2"/>
      <c r="C12" s="2"/>
      <c r="D12" s="3"/>
      <c r="E12" s="2"/>
      <c r="F12" s="2"/>
      <c r="G12" s="63"/>
      <c r="H12" s="63"/>
      <c r="I12" s="63"/>
      <c r="J12" s="63"/>
      <c r="K12" s="63"/>
      <c r="L12" s="64"/>
      <c r="M12" s="65"/>
      <c r="N12" s="65"/>
      <c r="O12" s="64"/>
      <c r="P12" s="64"/>
      <c r="U12" t="str">
        <f t="shared" si="0"/>
        <v xml:space="preserve">, </v>
      </c>
      <c r="V12" s="70">
        <f t="shared" si="1"/>
        <v>0</v>
      </c>
    </row>
    <row r="13" spans="1:28" ht="14.5" x14ac:dyDescent="0.25">
      <c r="A13" s="2"/>
      <c r="B13" s="2"/>
      <c r="C13" s="2"/>
      <c r="D13" s="63"/>
      <c r="E13" s="2"/>
      <c r="F13" s="2"/>
      <c r="G13" s="66"/>
      <c r="H13" s="66"/>
      <c r="I13" s="66"/>
      <c r="J13" s="66"/>
      <c r="K13" s="66"/>
      <c r="L13" s="67"/>
      <c r="M13" s="65"/>
      <c r="N13" s="65"/>
      <c r="O13" s="64"/>
      <c r="P13" s="64"/>
      <c r="U13" t="str">
        <f t="shared" si="0"/>
        <v xml:space="preserve">, </v>
      </c>
      <c r="V13" s="70">
        <f t="shared" si="1"/>
        <v>0</v>
      </c>
    </row>
    <row r="14" spans="1:28" ht="14.5" x14ac:dyDescent="0.25">
      <c r="A14" s="2"/>
      <c r="B14" s="2"/>
      <c r="C14" s="2"/>
      <c r="D14" s="3"/>
      <c r="E14" s="2"/>
      <c r="F14" s="2"/>
      <c r="G14" s="63"/>
      <c r="H14" s="63"/>
      <c r="I14" s="63"/>
      <c r="J14" s="63"/>
      <c r="K14" s="63"/>
      <c r="L14" s="64"/>
      <c r="M14" s="65"/>
      <c r="N14" s="65"/>
      <c r="O14" s="64"/>
      <c r="P14" s="64"/>
      <c r="U14" t="str">
        <f t="shared" si="0"/>
        <v xml:space="preserve">, </v>
      </c>
      <c r="V14" s="70">
        <f t="shared" si="1"/>
        <v>0</v>
      </c>
    </row>
    <row r="15" spans="1:28" ht="14.5" x14ac:dyDescent="0.25">
      <c r="A15" s="2"/>
      <c r="B15" s="2"/>
      <c r="C15" s="2"/>
      <c r="D15" s="63"/>
      <c r="E15" s="2"/>
      <c r="F15" s="2"/>
      <c r="G15" s="63"/>
      <c r="H15" s="63"/>
      <c r="I15" s="63"/>
      <c r="J15" s="63"/>
      <c r="K15" s="63"/>
      <c r="L15" s="64"/>
      <c r="M15" s="65"/>
      <c r="N15" s="65"/>
      <c r="O15" s="64"/>
      <c r="P15" s="64"/>
      <c r="U15" t="str">
        <f t="shared" si="0"/>
        <v xml:space="preserve">, </v>
      </c>
      <c r="V15" s="70">
        <f t="shared" si="1"/>
        <v>0</v>
      </c>
    </row>
    <row r="16" spans="1:28" ht="14.5" x14ac:dyDescent="0.25">
      <c r="A16" s="2"/>
      <c r="B16" s="2"/>
      <c r="C16" s="2"/>
      <c r="D16" s="3"/>
      <c r="E16" s="2"/>
      <c r="F16" s="2"/>
      <c r="G16" s="63"/>
      <c r="H16" s="63"/>
      <c r="I16" s="63"/>
      <c r="J16" s="63"/>
      <c r="K16" s="63"/>
      <c r="L16" s="64"/>
      <c r="M16" s="65"/>
      <c r="N16" s="65"/>
      <c r="O16" s="64"/>
      <c r="P16" s="64"/>
      <c r="U16" t="str">
        <f t="shared" si="0"/>
        <v xml:space="preserve">, </v>
      </c>
      <c r="V16" s="70">
        <f t="shared" si="1"/>
        <v>0</v>
      </c>
    </row>
    <row r="17" spans="1:22" ht="14.5" x14ac:dyDescent="0.25">
      <c r="A17" s="2"/>
      <c r="B17" s="2"/>
      <c r="C17" s="2"/>
      <c r="D17" s="3"/>
      <c r="E17" s="2"/>
      <c r="F17" s="2"/>
      <c r="G17" s="63"/>
      <c r="H17" s="63"/>
      <c r="I17" s="63"/>
      <c r="J17" s="63"/>
      <c r="K17" s="63"/>
      <c r="L17" s="64"/>
      <c r="M17" s="65"/>
      <c r="N17" s="65"/>
      <c r="O17" s="64"/>
      <c r="P17" s="64"/>
      <c r="U17" t="str">
        <f t="shared" si="0"/>
        <v xml:space="preserve">, </v>
      </c>
      <c r="V17" s="70">
        <f t="shared" si="1"/>
        <v>0</v>
      </c>
    </row>
    <row r="18" spans="1:22" ht="14.5" x14ac:dyDescent="0.25">
      <c r="A18" s="2"/>
      <c r="B18" s="2"/>
      <c r="C18" s="2"/>
      <c r="D18" s="3"/>
      <c r="E18" s="2"/>
      <c r="F18" s="2"/>
      <c r="G18" s="63"/>
      <c r="H18" s="63"/>
      <c r="I18" s="63"/>
      <c r="J18" s="63"/>
      <c r="K18" s="63"/>
      <c r="L18" s="64"/>
      <c r="M18" s="65"/>
      <c r="N18" s="65"/>
      <c r="O18" s="64"/>
      <c r="P18" s="64"/>
      <c r="U18" t="str">
        <f t="shared" si="0"/>
        <v xml:space="preserve">, </v>
      </c>
      <c r="V18" s="70">
        <f t="shared" si="1"/>
        <v>0</v>
      </c>
    </row>
    <row r="19" spans="1:22" ht="14.5" x14ac:dyDescent="0.25">
      <c r="A19" s="2"/>
      <c r="B19" s="2"/>
      <c r="C19" s="2"/>
      <c r="D19" s="3"/>
      <c r="E19" s="2"/>
      <c r="F19" s="2"/>
      <c r="G19" s="63"/>
      <c r="H19" s="63"/>
      <c r="I19" s="63"/>
      <c r="J19" s="63"/>
      <c r="K19" s="63"/>
      <c r="L19" s="64"/>
      <c r="M19" s="65"/>
      <c r="N19" s="65"/>
      <c r="O19" s="64"/>
      <c r="P19" s="64"/>
      <c r="U19" t="str">
        <f t="shared" si="0"/>
        <v xml:space="preserve">, </v>
      </c>
      <c r="V19" s="70">
        <f t="shared" si="1"/>
        <v>0</v>
      </c>
    </row>
    <row r="20" spans="1:22" ht="14.5" x14ac:dyDescent="0.25">
      <c r="A20" s="2"/>
      <c r="B20" s="2"/>
      <c r="C20" s="2"/>
      <c r="D20" s="3"/>
      <c r="E20" s="2"/>
      <c r="F20" s="2"/>
      <c r="G20" s="63"/>
      <c r="H20" s="63"/>
      <c r="I20" s="63"/>
      <c r="J20" s="63"/>
      <c r="K20" s="63"/>
      <c r="L20" s="64"/>
      <c r="M20" s="65"/>
      <c r="N20" s="65"/>
      <c r="O20" s="64"/>
      <c r="P20" s="64"/>
      <c r="U20" t="str">
        <f t="shared" si="0"/>
        <v xml:space="preserve">, </v>
      </c>
      <c r="V20" s="70">
        <f t="shared" si="1"/>
        <v>0</v>
      </c>
    </row>
    <row r="21" spans="1:22" ht="14.5" x14ac:dyDescent="0.25">
      <c r="A21" s="2"/>
      <c r="B21" s="2"/>
      <c r="C21" s="2"/>
      <c r="D21" s="3"/>
      <c r="E21" s="2"/>
      <c r="F21" s="2"/>
      <c r="G21" s="63"/>
      <c r="H21" s="63"/>
      <c r="I21" s="63"/>
      <c r="J21" s="63"/>
      <c r="K21" s="63"/>
      <c r="L21" s="64"/>
      <c r="M21" s="65"/>
      <c r="N21" s="65"/>
      <c r="O21" s="64"/>
      <c r="P21" s="64"/>
      <c r="U21" t="str">
        <f t="shared" si="0"/>
        <v xml:space="preserve">, </v>
      </c>
      <c r="V21" s="70">
        <f t="shared" si="1"/>
        <v>0</v>
      </c>
    </row>
    <row r="22" spans="1:22" ht="14.5" x14ac:dyDescent="0.25">
      <c r="A22" s="2"/>
      <c r="B22" s="2"/>
      <c r="C22" s="2"/>
      <c r="D22" s="3"/>
      <c r="E22" s="2"/>
      <c r="F22" s="2"/>
      <c r="G22" s="63"/>
      <c r="H22" s="63"/>
      <c r="I22" s="63"/>
      <c r="J22" s="63"/>
      <c r="K22" s="63"/>
      <c r="L22" s="64"/>
      <c r="M22" s="65"/>
      <c r="N22" s="65"/>
      <c r="O22" s="64"/>
      <c r="P22" s="64"/>
      <c r="U22" t="str">
        <f t="shared" si="0"/>
        <v xml:space="preserve">, </v>
      </c>
      <c r="V22" s="70">
        <f t="shared" si="1"/>
        <v>0</v>
      </c>
    </row>
    <row r="23" spans="1:22" ht="14.5" x14ac:dyDescent="0.25">
      <c r="A23" s="2"/>
      <c r="B23" s="2"/>
      <c r="C23" s="2"/>
      <c r="D23" s="3"/>
      <c r="E23" s="2"/>
      <c r="F23" s="2"/>
      <c r="G23" s="63"/>
      <c r="H23" s="63"/>
      <c r="I23" s="63"/>
      <c r="J23" s="63"/>
      <c r="K23" s="63"/>
      <c r="L23" s="64"/>
      <c r="M23" s="65"/>
      <c r="N23" s="65"/>
      <c r="O23" s="64"/>
      <c r="P23" s="64"/>
      <c r="U23" t="str">
        <f t="shared" si="0"/>
        <v xml:space="preserve">, </v>
      </c>
      <c r="V23" s="70">
        <f t="shared" si="1"/>
        <v>0</v>
      </c>
    </row>
    <row r="24" spans="1:22" ht="14.5" x14ac:dyDescent="0.25">
      <c r="A24" s="2"/>
      <c r="B24" s="2"/>
      <c r="C24" s="2"/>
      <c r="D24" s="3"/>
      <c r="E24" s="2"/>
      <c r="F24" s="2"/>
      <c r="G24" s="63"/>
      <c r="H24" s="63"/>
      <c r="I24" s="63"/>
      <c r="J24" s="63"/>
      <c r="K24" s="63"/>
      <c r="L24" s="64"/>
      <c r="M24" s="65"/>
      <c r="N24" s="65"/>
      <c r="O24" s="64"/>
      <c r="P24" s="64"/>
      <c r="U24" t="str">
        <f t="shared" si="0"/>
        <v xml:space="preserve">, </v>
      </c>
      <c r="V24" s="70">
        <f t="shared" si="1"/>
        <v>0</v>
      </c>
    </row>
    <row r="25" spans="1:22" ht="14.5" x14ac:dyDescent="0.25">
      <c r="A25" s="2"/>
      <c r="B25" s="2"/>
      <c r="C25" s="2"/>
      <c r="D25" s="3"/>
      <c r="E25" s="2"/>
      <c r="F25" s="2"/>
      <c r="G25" s="63"/>
      <c r="H25" s="63"/>
      <c r="I25" s="63"/>
      <c r="J25" s="63"/>
      <c r="K25" s="63"/>
      <c r="L25" s="64"/>
      <c r="M25" s="65"/>
      <c r="N25" s="65"/>
      <c r="O25" s="64"/>
      <c r="P25" s="64"/>
      <c r="U25" t="str">
        <f t="shared" si="0"/>
        <v xml:space="preserve">, </v>
      </c>
      <c r="V25" s="70">
        <f t="shared" si="1"/>
        <v>0</v>
      </c>
    </row>
    <row r="26" spans="1:22" ht="14.5" x14ac:dyDescent="0.25">
      <c r="A26" s="2"/>
      <c r="B26" s="2"/>
      <c r="C26" s="2"/>
      <c r="D26" s="3"/>
      <c r="E26" s="2"/>
      <c r="F26" s="2"/>
      <c r="G26" s="63"/>
      <c r="H26" s="63"/>
      <c r="I26" s="63"/>
      <c r="J26" s="63"/>
      <c r="K26" s="63"/>
      <c r="L26" s="64"/>
      <c r="M26" s="65"/>
      <c r="N26" s="65"/>
      <c r="O26" s="64"/>
      <c r="P26" s="64"/>
      <c r="U26" t="str">
        <f t="shared" si="0"/>
        <v xml:space="preserve">, </v>
      </c>
      <c r="V26" s="70">
        <f t="shared" si="1"/>
        <v>0</v>
      </c>
    </row>
    <row r="27" spans="1:22" ht="14.5" x14ac:dyDescent="0.25">
      <c r="A27" s="2"/>
      <c r="B27" s="2"/>
      <c r="C27" s="2"/>
      <c r="D27" s="3"/>
      <c r="E27" s="2"/>
      <c r="F27" s="2"/>
      <c r="G27" s="63"/>
      <c r="H27" s="63"/>
      <c r="I27" s="63"/>
      <c r="J27" s="63"/>
      <c r="K27" s="63"/>
      <c r="L27" s="64"/>
      <c r="M27" s="65"/>
      <c r="N27" s="65"/>
      <c r="O27" s="64"/>
      <c r="P27" s="64"/>
      <c r="U27" t="str">
        <f t="shared" si="0"/>
        <v xml:space="preserve">, </v>
      </c>
      <c r="V27" s="70">
        <f t="shared" si="1"/>
        <v>0</v>
      </c>
    </row>
    <row r="28" spans="1:22" ht="14.5" x14ac:dyDescent="0.25">
      <c r="A28" s="2"/>
      <c r="B28" s="2"/>
      <c r="C28" s="2"/>
      <c r="D28" s="3"/>
      <c r="E28" s="2"/>
      <c r="F28" s="2"/>
      <c r="G28" s="63"/>
      <c r="H28" s="63"/>
      <c r="I28" s="63"/>
      <c r="J28" s="63"/>
      <c r="K28" s="63"/>
      <c r="L28" s="64"/>
      <c r="M28" s="65"/>
      <c r="N28" s="65"/>
      <c r="O28" s="64"/>
      <c r="P28" s="64"/>
      <c r="U28" t="str">
        <f t="shared" si="0"/>
        <v xml:space="preserve">, </v>
      </c>
      <c r="V28" s="70">
        <f t="shared" si="1"/>
        <v>0</v>
      </c>
    </row>
    <row r="29" spans="1:22" ht="14.5" x14ac:dyDescent="0.25">
      <c r="A29" s="2"/>
      <c r="B29" s="2"/>
      <c r="C29" s="2"/>
      <c r="D29" s="3"/>
      <c r="E29" s="2"/>
      <c r="F29" s="2"/>
      <c r="G29" s="63"/>
      <c r="H29" s="63"/>
      <c r="I29" s="63"/>
      <c r="J29" s="63"/>
      <c r="K29" s="63"/>
      <c r="L29" s="64"/>
      <c r="M29" s="65"/>
      <c r="N29" s="65"/>
      <c r="O29" s="64"/>
      <c r="P29" s="64"/>
      <c r="U29" t="str">
        <f t="shared" si="0"/>
        <v xml:space="preserve">, </v>
      </c>
      <c r="V29" s="70">
        <f t="shared" si="1"/>
        <v>0</v>
      </c>
    </row>
    <row r="30" spans="1:22" ht="14.5" x14ac:dyDescent="0.25">
      <c r="A30" s="2"/>
      <c r="B30" s="2"/>
      <c r="C30" s="2"/>
      <c r="D30" s="3"/>
      <c r="E30" s="2"/>
      <c r="F30" s="2"/>
      <c r="G30" s="63"/>
      <c r="H30" s="63"/>
      <c r="I30" s="63"/>
      <c r="J30" s="63"/>
      <c r="K30" s="63"/>
      <c r="L30" s="64"/>
      <c r="M30" s="65"/>
      <c r="N30" s="65"/>
      <c r="O30" s="64"/>
      <c r="P30" s="64"/>
      <c r="U30" t="str">
        <f t="shared" si="0"/>
        <v xml:space="preserve">, </v>
      </c>
      <c r="V30" s="70">
        <f t="shared" si="1"/>
        <v>0</v>
      </c>
    </row>
    <row r="31" spans="1:22" ht="14.5" x14ac:dyDescent="0.25">
      <c r="A31" s="2"/>
      <c r="B31" s="2"/>
      <c r="C31" s="2"/>
      <c r="D31" s="3"/>
      <c r="E31" s="2"/>
      <c r="F31" s="2"/>
      <c r="G31" s="63"/>
      <c r="H31" s="63"/>
      <c r="I31" s="63"/>
      <c r="J31" s="63"/>
      <c r="K31" s="63"/>
      <c r="L31" s="64"/>
      <c r="M31" s="65"/>
      <c r="N31" s="65"/>
      <c r="O31" s="64"/>
      <c r="P31" s="64"/>
      <c r="U31" t="str">
        <f t="shared" si="0"/>
        <v xml:space="preserve">, </v>
      </c>
      <c r="V31" s="70">
        <f t="shared" si="1"/>
        <v>0</v>
      </c>
    </row>
    <row r="32" spans="1:22" ht="14.5" x14ac:dyDescent="0.25">
      <c r="A32" s="2"/>
      <c r="B32" s="2"/>
      <c r="C32" s="2"/>
      <c r="D32" s="3"/>
      <c r="E32" s="2"/>
      <c r="F32" s="2"/>
      <c r="G32" s="63"/>
      <c r="H32" s="63"/>
      <c r="I32" s="63"/>
      <c r="J32" s="63"/>
      <c r="K32" s="63"/>
      <c r="L32" s="64"/>
      <c r="M32" s="65"/>
      <c r="N32" s="65"/>
      <c r="O32" s="64"/>
      <c r="P32" s="64"/>
      <c r="U32" t="str">
        <f t="shared" si="0"/>
        <v xml:space="preserve">, </v>
      </c>
      <c r="V32" s="70">
        <f t="shared" si="1"/>
        <v>0</v>
      </c>
    </row>
    <row r="33" spans="1:22" ht="14.5" x14ac:dyDescent="0.25">
      <c r="A33" s="2"/>
      <c r="B33" s="2"/>
      <c r="C33" s="2"/>
      <c r="D33" s="3"/>
      <c r="E33" s="2"/>
      <c r="F33" s="2"/>
      <c r="G33" s="63"/>
      <c r="H33" s="63"/>
      <c r="I33" s="63"/>
      <c r="J33" s="63"/>
      <c r="K33" s="63"/>
      <c r="L33" s="64"/>
      <c r="M33" s="65"/>
      <c r="N33" s="65"/>
      <c r="O33" s="64"/>
      <c r="P33" s="64"/>
      <c r="U33" t="str">
        <f t="shared" si="0"/>
        <v xml:space="preserve">, </v>
      </c>
      <c r="V33" s="70">
        <f t="shared" si="1"/>
        <v>0</v>
      </c>
    </row>
    <row r="34" spans="1:22" ht="14.5" x14ac:dyDescent="0.25">
      <c r="A34" s="2"/>
      <c r="B34" s="2"/>
      <c r="C34" s="2"/>
      <c r="D34" s="3"/>
      <c r="E34" s="2"/>
      <c r="F34" s="2"/>
      <c r="G34" s="63"/>
      <c r="H34" s="63"/>
      <c r="I34" s="63"/>
      <c r="J34" s="63"/>
      <c r="K34" s="63"/>
      <c r="L34" s="64"/>
      <c r="M34" s="65"/>
      <c r="N34" s="65"/>
      <c r="O34" s="64"/>
      <c r="P34" s="64"/>
      <c r="U34" t="str">
        <f t="shared" si="0"/>
        <v xml:space="preserve">, </v>
      </c>
      <c r="V34" s="70">
        <f t="shared" si="1"/>
        <v>0</v>
      </c>
    </row>
    <row r="35" spans="1:22" ht="14.5" x14ac:dyDescent="0.25">
      <c r="A35" s="2"/>
      <c r="B35" s="2"/>
      <c r="C35" s="2"/>
      <c r="D35" s="3"/>
      <c r="E35" s="2"/>
      <c r="F35" s="2"/>
      <c r="G35" s="63"/>
      <c r="H35" s="63"/>
      <c r="I35" s="63"/>
      <c r="J35" s="63"/>
      <c r="K35" s="63"/>
      <c r="L35" s="64"/>
      <c r="M35" s="65"/>
      <c r="N35" s="65"/>
      <c r="O35" s="64"/>
      <c r="P35" s="64"/>
      <c r="U35" t="str">
        <f t="shared" si="0"/>
        <v xml:space="preserve">, </v>
      </c>
      <c r="V35" s="70">
        <f t="shared" si="1"/>
        <v>0</v>
      </c>
    </row>
    <row r="36" spans="1:22" ht="14.5" x14ac:dyDescent="0.25">
      <c r="A36" s="2"/>
      <c r="B36" s="2"/>
      <c r="C36" s="2"/>
      <c r="D36" s="3"/>
      <c r="E36" s="2"/>
      <c r="F36" s="2"/>
      <c r="G36" s="63"/>
      <c r="H36" s="63"/>
      <c r="I36" s="63"/>
      <c r="J36" s="63"/>
      <c r="K36" s="63"/>
      <c r="L36" s="64"/>
      <c r="M36" s="65"/>
      <c r="N36" s="65"/>
      <c r="O36" s="64"/>
      <c r="P36" s="64"/>
      <c r="U36" t="str">
        <f t="shared" si="0"/>
        <v xml:space="preserve">, </v>
      </c>
      <c r="V36" s="70">
        <f t="shared" si="1"/>
        <v>0</v>
      </c>
    </row>
    <row r="37" spans="1:22" ht="14.5" x14ac:dyDescent="0.25">
      <c r="A37" s="2"/>
      <c r="B37" s="2"/>
      <c r="C37" s="2"/>
      <c r="D37" s="3"/>
      <c r="E37" s="2"/>
      <c r="F37" s="2"/>
      <c r="G37" s="63"/>
      <c r="H37" s="63"/>
      <c r="I37" s="63"/>
      <c r="J37" s="63"/>
      <c r="K37" s="63"/>
      <c r="L37" s="64"/>
      <c r="M37" s="65"/>
      <c r="N37" s="65"/>
      <c r="O37" s="64"/>
      <c r="P37" s="64"/>
      <c r="U37" t="str">
        <f t="shared" si="0"/>
        <v xml:space="preserve">, </v>
      </c>
      <c r="V37" s="70">
        <f t="shared" si="1"/>
        <v>0</v>
      </c>
    </row>
    <row r="38" spans="1:22" ht="14.5" x14ac:dyDescent="0.25">
      <c r="A38" s="2"/>
      <c r="B38" s="2"/>
      <c r="C38" s="2"/>
      <c r="D38" s="3"/>
      <c r="E38" s="2"/>
      <c r="F38" s="2"/>
      <c r="G38" s="63"/>
      <c r="H38" s="63"/>
      <c r="I38" s="63"/>
      <c r="J38" s="63"/>
      <c r="K38" s="63"/>
      <c r="L38" s="64"/>
      <c r="M38" s="65"/>
      <c r="N38" s="65"/>
      <c r="O38" s="64"/>
      <c r="P38" s="64"/>
      <c r="U38" t="str">
        <f t="shared" si="0"/>
        <v xml:space="preserve">, </v>
      </c>
      <c r="V38" s="70">
        <f t="shared" si="1"/>
        <v>0</v>
      </c>
    </row>
    <row r="39" spans="1:22" ht="14.5" x14ac:dyDescent="0.25">
      <c r="A39" s="2"/>
      <c r="B39" s="2"/>
      <c r="C39" s="2"/>
      <c r="D39" s="3"/>
      <c r="E39" s="2"/>
      <c r="F39" s="2"/>
      <c r="G39" s="63"/>
      <c r="H39" s="63"/>
      <c r="I39" s="63"/>
      <c r="J39" s="63"/>
      <c r="K39" s="63"/>
      <c r="L39" s="64"/>
      <c r="M39" s="65"/>
      <c r="N39" s="65"/>
      <c r="O39" s="64"/>
      <c r="P39" s="64"/>
      <c r="U39" t="str">
        <f t="shared" si="0"/>
        <v xml:space="preserve">, </v>
      </c>
      <c r="V39" s="70">
        <f t="shared" si="1"/>
        <v>0</v>
      </c>
    </row>
    <row r="40" spans="1:22" ht="14.5" x14ac:dyDescent="0.25">
      <c r="A40" s="2"/>
      <c r="B40" s="2"/>
      <c r="C40" s="2"/>
      <c r="D40" s="3"/>
      <c r="E40" s="2"/>
      <c r="F40" s="2"/>
      <c r="G40" s="63"/>
      <c r="H40" s="63"/>
      <c r="I40" s="63"/>
      <c r="J40" s="63"/>
      <c r="K40" s="63"/>
      <c r="L40" s="64"/>
      <c r="M40" s="65"/>
      <c r="N40" s="65"/>
      <c r="O40" s="64"/>
      <c r="P40" s="64"/>
      <c r="U40" t="str">
        <f t="shared" si="0"/>
        <v xml:space="preserve">, </v>
      </c>
      <c r="V40" s="70">
        <f t="shared" si="1"/>
        <v>0</v>
      </c>
    </row>
    <row r="41" spans="1:22" ht="14.5" x14ac:dyDescent="0.25">
      <c r="A41" s="2"/>
      <c r="B41" s="2"/>
      <c r="C41" s="2"/>
      <c r="D41" s="3"/>
      <c r="E41" s="2"/>
      <c r="F41" s="2"/>
      <c r="G41" s="63"/>
      <c r="H41" s="63"/>
      <c r="I41" s="63"/>
      <c r="J41" s="63"/>
      <c r="K41" s="63"/>
      <c r="L41" s="64"/>
      <c r="M41" s="65"/>
      <c r="N41" s="65"/>
      <c r="O41" s="64"/>
      <c r="P41" s="64"/>
      <c r="U41" t="str">
        <f t="shared" si="0"/>
        <v xml:space="preserve">, </v>
      </c>
      <c r="V41" s="70">
        <f t="shared" si="1"/>
        <v>0</v>
      </c>
    </row>
    <row r="42" spans="1:22" ht="14.5" x14ac:dyDescent="0.25">
      <c r="A42" s="2"/>
      <c r="B42" s="2"/>
      <c r="C42" s="2"/>
      <c r="D42" s="3"/>
      <c r="E42" s="2"/>
      <c r="F42" s="2"/>
      <c r="G42" s="63"/>
      <c r="H42" s="63"/>
      <c r="I42" s="63"/>
      <c r="J42" s="63"/>
      <c r="K42" s="63"/>
      <c r="L42" s="64"/>
      <c r="M42" s="65"/>
      <c r="N42" s="65"/>
      <c r="O42" s="64"/>
      <c r="P42" s="64"/>
      <c r="U42" t="str">
        <f t="shared" si="0"/>
        <v xml:space="preserve">, </v>
      </c>
      <c r="V42" s="70">
        <f t="shared" si="1"/>
        <v>0</v>
      </c>
    </row>
    <row r="43" spans="1:22" ht="14.5" x14ac:dyDescent="0.25">
      <c r="A43" s="2"/>
      <c r="B43" s="2"/>
      <c r="C43" s="2"/>
      <c r="D43" s="3"/>
      <c r="E43" s="2"/>
      <c r="F43" s="2"/>
      <c r="G43" s="63"/>
      <c r="H43" s="63"/>
      <c r="I43" s="63"/>
      <c r="J43" s="63"/>
      <c r="K43" s="63"/>
      <c r="L43" s="64"/>
      <c r="M43" s="65"/>
      <c r="N43" s="65"/>
      <c r="O43" s="64"/>
      <c r="P43" s="64"/>
      <c r="U43" t="str">
        <f t="shared" si="0"/>
        <v xml:space="preserve">, </v>
      </c>
      <c r="V43" s="70">
        <f t="shared" si="1"/>
        <v>0</v>
      </c>
    </row>
    <row r="44" spans="1:22" ht="14.5" x14ac:dyDescent="0.25">
      <c r="A44" s="2"/>
      <c r="B44" s="2"/>
      <c r="C44" s="2"/>
      <c r="D44" s="3"/>
      <c r="E44" s="2"/>
      <c r="F44" s="2"/>
      <c r="G44" s="63"/>
      <c r="H44" s="63"/>
      <c r="I44" s="63"/>
      <c r="J44" s="63"/>
      <c r="K44" s="63"/>
      <c r="L44" s="64"/>
      <c r="M44" s="65"/>
      <c r="N44" s="65"/>
      <c r="O44" s="64"/>
      <c r="P44" s="64"/>
      <c r="U44" t="str">
        <f t="shared" si="0"/>
        <v xml:space="preserve">, </v>
      </c>
      <c r="V44" s="70">
        <f t="shared" si="1"/>
        <v>0</v>
      </c>
    </row>
    <row r="45" spans="1:22" ht="14.5" x14ac:dyDescent="0.25">
      <c r="A45" s="2"/>
      <c r="B45" s="2"/>
      <c r="C45" s="2"/>
      <c r="D45" s="3"/>
      <c r="E45" s="2"/>
      <c r="F45" s="2"/>
      <c r="G45" s="63"/>
      <c r="H45" s="63"/>
      <c r="I45" s="63"/>
      <c r="J45" s="63"/>
      <c r="K45" s="63"/>
      <c r="L45" s="64"/>
      <c r="M45" s="65"/>
      <c r="N45" s="65"/>
      <c r="O45" s="64"/>
      <c r="P45" s="64"/>
      <c r="U45" t="str">
        <f t="shared" si="0"/>
        <v xml:space="preserve">, </v>
      </c>
      <c r="V45" s="70">
        <f t="shared" si="1"/>
        <v>0</v>
      </c>
    </row>
    <row r="46" spans="1:22" ht="14.5" x14ac:dyDescent="0.25">
      <c r="A46" s="2"/>
      <c r="B46" s="2"/>
      <c r="C46" s="2"/>
      <c r="D46" s="3"/>
      <c r="E46" s="2"/>
      <c r="F46" s="2"/>
      <c r="G46" s="63"/>
      <c r="H46" s="63"/>
      <c r="I46" s="63"/>
      <c r="J46" s="63"/>
      <c r="K46" s="63"/>
      <c r="L46" s="64"/>
      <c r="M46" s="65"/>
      <c r="N46" s="65"/>
      <c r="O46" s="64"/>
      <c r="P46" s="64"/>
      <c r="U46" t="str">
        <f t="shared" si="0"/>
        <v xml:space="preserve">, </v>
      </c>
      <c r="V46" s="70">
        <f t="shared" si="1"/>
        <v>0</v>
      </c>
    </row>
    <row r="47" spans="1:22" ht="14.5" x14ac:dyDescent="0.25">
      <c r="A47" s="2"/>
      <c r="B47" s="2"/>
      <c r="C47" s="2"/>
      <c r="D47" s="3"/>
      <c r="E47" s="2"/>
      <c r="F47" s="2"/>
      <c r="G47" s="63"/>
      <c r="H47" s="63"/>
      <c r="I47" s="63"/>
      <c r="J47" s="63"/>
      <c r="K47" s="63"/>
      <c r="L47" s="64"/>
      <c r="M47" s="65"/>
      <c r="N47" s="65"/>
      <c r="O47" s="64"/>
      <c r="P47" s="64"/>
      <c r="U47" t="str">
        <f t="shared" si="0"/>
        <v xml:space="preserve">, </v>
      </c>
      <c r="V47" s="70">
        <f t="shared" si="1"/>
        <v>0</v>
      </c>
    </row>
    <row r="48" spans="1:22" ht="14.5" x14ac:dyDescent="0.25">
      <c r="A48" s="2"/>
      <c r="B48" s="2"/>
      <c r="C48" s="2"/>
      <c r="D48" s="3"/>
      <c r="E48" s="2"/>
      <c r="F48" s="2"/>
      <c r="G48" s="63"/>
      <c r="H48" s="63"/>
      <c r="I48" s="63"/>
      <c r="J48" s="63"/>
      <c r="K48" s="63"/>
      <c r="L48" s="64"/>
      <c r="M48" s="65"/>
      <c r="N48" s="65"/>
      <c r="O48" s="64"/>
      <c r="P48" s="64"/>
      <c r="U48" t="str">
        <f t="shared" si="0"/>
        <v xml:space="preserve">, </v>
      </c>
      <c r="V48" s="70">
        <f t="shared" si="1"/>
        <v>0</v>
      </c>
    </row>
    <row r="49" spans="1:22" ht="14.5" x14ac:dyDescent="0.25">
      <c r="A49" s="2"/>
      <c r="B49" s="2"/>
      <c r="C49" s="2"/>
      <c r="D49" s="3"/>
      <c r="E49" s="2"/>
      <c r="F49" s="2"/>
      <c r="G49" s="63"/>
      <c r="H49" s="63"/>
      <c r="I49" s="63"/>
      <c r="J49" s="63"/>
      <c r="K49" s="63"/>
      <c r="L49" s="64"/>
      <c r="M49" s="65"/>
      <c r="N49" s="65"/>
      <c r="O49" s="64"/>
      <c r="P49" s="64"/>
      <c r="U49" t="str">
        <f t="shared" si="0"/>
        <v xml:space="preserve">, </v>
      </c>
      <c r="V49" s="70">
        <f t="shared" si="1"/>
        <v>0</v>
      </c>
    </row>
    <row r="50" spans="1:22" ht="14.5" x14ac:dyDescent="0.25">
      <c r="A50" s="2"/>
      <c r="B50" s="2"/>
      <c r="C50" s="2"/>
      <c r="D50" s="3"/>
      <c r="E50" s="2"/>
      <c r="F50" s="2"/>
      <c r="G50" s="63"/>
      <c r="H50" s="63"/>
      <c r="I50" s="63"/>
      <c r="J50" s="63"/>
      <c r="K50" s="63"/>
      <c r="L50" s="64"/>
      <c r="M50" s="65"/>
      <c r="N50" s="65"/>
      <c r="O50" s="64"/>
      <c r="P50" s="64"/>
      <c r="U50" t="str">
        <f t="shared" si="0"/>
        <v xml:space="preserve">, </v>
      </c>
      <c r="V50" s="70">
        <f t="shared" si="1"/>
        <v>0</v>
      </c>
    </row>
    <row r="51" spans="1:22" ht="14.5" x14ac:dyDescent="0.25">
      <c r="A51" s="2"/>
      <c r="B51" s="2"/>
      <c r="C51" s="2"/>
      <c r="D51" s="3"/>
      <c r="E51" s="2"/>
      <c r="F51" s="2"/>
      <c r="G51" s="63"/>
      <c r="H51" s="63"/>
      <c r="I51" s="63"/>
      <c r="J51" s="63"/>
      <c r="K51" s="63"/>
      <c r="L51" s="64"/>
      <c r="M51" s="65"/>
      <c r="N51" s="65"/>
      <c r="O51" s="64"/>
      <c r="P51" s="64"/>
      <c r="U51" t="str">
        <f t="shared" si="0"/>
        <v xml:space="preserve">, </v>
      </c>
      <c r="V51" s="70">
        <f t="shared" si="1"/>
        <v>0</v>
      </c>
    </row>
    <row r="52" spans="1:22" x14ac:dyDescent="0.25">
      <c r="D52" s="5"/>
      <c r="E52" s="4"/>
      <c r="V52" s="70"/>
    </row>
    <row r="53" spans="1:22" x14ac:dyDescent="0.25">
      <c r="D53" s="5"/>
      <c r="E53" s="4"/>
      <c r="V53" s="70"/>
    </row>
    <row r="54" spans="1:22" x14ac:dyDescent="0.25">
      <c r="D54" s="5"/>
      <c r="E54" s="4"/>
      <c r="V54" s="70"/>
    </row>
    <row r="55" spans="1:22" x14ac:dyDescent="0.25">
      <c r="D55" s="5"/>
      <c r="E55" s="4"/>
      <c r="V55" s="70"/>
    </row>
    <row r="56" spans="1:22" x14ac:dyDescent="0.25">
      <c r="D56" s="5"/>
      <c r="E56" s="4"/>
      <c r="V56" s="70"/>
    </row>
    <row r="57" spans="1:22" x14ac:dyDescent="0.25">
      <c r="D57" s="5"/>
      <c r="E57" s="4"/>
      <c r="V57" s="70"/>
    </row>
    <row r="58" spans="1:22" x14ac:dyDescent="0.25">
      <c r="D58" s="5"/>
      <c r="E58" s="4"/>
      <c r="V58" s="70"/>
    </row>
    <row r="59" spans="1:22" x14ac:dyDescent="0.25">
      <c r="D59" s="5"/>
      <c r="E59" s="4"/>
      <c r="V59" s="70"/>
    </row>
    <row r="60" spans="1:22" x14ac:dyDescent="0.25">
      <c r="D60" s="5"/>
      <c r="E60" s="4"/>
      <c r="V60" s="70"/>
    </row>
    <row r="61" spans="1:22" x14ac:dyDescent="0.25">
      <c r="D61" s="5"/>
      <c r="E61" s="4"/>
      <c r="V61" s="70"/>
    </row>
    <row r="62" spans="1:22" x14ac:dyDescent="0.25">
      <c r="D62" s="5"/>
      <c r="E62" s="4"/>
      <c r="V62" s="70"/>
    </row>
    <row r="63" spans="1:22" x14ac:dyDescent="0.25">
      <c r="D63" s="5"/>
      <c r="E63" s="4"/>
      <c r="V63" s="70"/>
    </row>
    <row r="64" spans="1:22" x14ac:dyDescent="0.25">
      <c r="D64" s="5"/>
      <c r="E64" s="4"/>
      <c r="V64" s="70"/>
    </row>
    <row r="65" spans="3:22" x14ac:dyDescent="0.25">
      <c r="C65"/>
      <c r="D65" s="5"/>
      <c r="E65" s="4"/>
      <c r="V65" s="70"/>
    </row>
    <row r="66" spans="3:22" x14ac:dyDescent="0.25">
      <c r="C66"/>
      <c r="D66" s="5"/>
      <c r="E66" s="4"/>
      <c r="V66" s="70"/>
    </row>
    <row r="67" spans="3:22" x14ac:dyDescent="0.25">
      <c r="C67"/>
      <c r="D67" s="5"/>
      <c r="E67" s="4"/>
      <c r="V67" s="70"/>
    </row>
    <row r="68" spans="3:22" x14ac:dyDescent="0.25">
      <c r="C68"/>
      <c r="D68" s="5"/>
      <c r="E68" s="4"/>
      <c r="V68" s="70"/>
    </row>
    <row r="69" spans="3:22" x14ac:dyDescent="0.25">
      <c r="C69"/>
      <c r="D69" s="5"/>
      <c r="E69" s="4"/>
      <c r="V69" s="70"/>
    </row>
    <row r="70" spans="3:22" x14ac:dyDescent="0.25">
      <c r="C70"/>
      <c r="D70" s="5"/>
      <c r="E70" s="4"/>
      <c r="V70" s="70"/>
    </row>
    <row r="71" spans="3:22" x14ac:dyDescent="0.25">
      <c r="C71"/>
      <c r="D71" s="5"/>
      <c r="E71" s="4"/>
      <c r="V71" s="70"/>
    </row>
    <row r="72" spans="3:22" x14ac:dyDescent="0.25">
      <c r="C72"/>
      <c r="D72" s="5"/>
      <c r="E72" s="4"/>
      <c r="V72" s="70"/>
    </row>
    <row r="73" spans="3:22" x14ac:dyDescent="0.25">
      <c r="C73"/>
      <c r="D73" s="5"/>
      <c r="E73" s="4"/>
      <c r="V73" s="70"/>
    </row>
    <row r="74" spans="3:22" x14ac:dyDescent="0.25">
      <c r="C74"/>
      <c r="D74" s="5"/>
      <c r="E74" s="4"/>
    </row>
    <row r="75" spans="3:22" x14ac:dyDescent="0.25">
      <c r="C75"/>
      <c r="D75" s="5"/>
      <c r="E75" s="4"/>
    </row>
    <row r="76" spans="3:22" x14ac:dyDescent="0.25">
      <c r="C76"/>
      <c r="D76" s="5"/>
      <c r="E76" s="4"/>
    </row>
    <row r="77" spans="3:22" x14ac:dyDescent="0.25">
      <c r="C77"/>
      <c r="D77" s="5"/>
      <c r="E77" s="4"/>
    </row>
    <row r="78" spans="3:22" x14ac:dyDescent="0.25">
      <c r="C78"/>
      <c r="D78" s="5"/>
      <c r="E78" s="4"/>
    </row>
    <row r="79" spans="3:22" x14ac:dyDescent="0.25">
      <c r="C79"/>
      <c r="D79" s="5"/>
      <c r="E79" s="4"/>
    </row>
    <row r="80" spans="3:22" x14ac:dyDescent="0.25">
      <c r="C80"/>
      <c r="D80" s="5"/>
      <c r="E80" s="4"/>
    </row>
    <row r="81" spans="3:6" x14ac:dyDescent="0.25">
      <c r="C81"/>
      <c r="D81" s="5"/>
      <c r="E81" s="4"/>
      <c r="F81"/>
    </row>
    <row r="82" spans="3:6" x14ac:dyDescent="0.25">
      <c r="C82"/>
      <c r="D82" s="5"/>
      <c r="E82" s="4"/>
      <c r="F82"/>
    </row>
    <row r="83" spans="3:6" x14ac:dyDescent="0.25">
      <c r="C83"/>
      <c r="D83" s="5"/>
      <c r="E83" s="4"/>
      <c r="F83"/>
    </row>
    <row r="84" spans="3:6" x14ac:dyDescent="0.25">
      <c r="C84"/>
      <c r="D84" s="5"/>
      <c r="E84" s="4"/>
      <c r="F84"/>
    </row>
    <row r="85" spans="3:6" x14ac:dyDescent="0.25">
      <c r="C85"/>
      <c r="D85" s="5"/>
      <c r="E85" s="4"/>
      <c r="F85"/>
    </row>
    <row r="86" spans="3:6" x14ac:dyDescent="0.25">
      <c r="C86"/>
      <c r="D86" s="5"/>
      <c r="E86" s="4"/>
      <c r="F86"/>
    </row>
    <row r="87" spans="3:6" x14ac:dyDescent="0.25">
      <c r="C87"/>
      <c r="D87" s="5"/>
      <c r="E87" s="4"/>
      <c r="F87"/>
    </row>
    <row r="88" spans="3:6" x14ac:dyDescent="0.25">
      <c r="C88"/>
      <c r="D88" s="5"/>
      <c r="E88" s="4"/>
      <c r="F88"/>
    </row>
    <row r="89" spans="3:6" x14ac:dyDescent="0.25">
      <c r="C89"/>
      <c r="D89" s="5"/>
      <c r="E89" s="4"/>
      <c r="F89"/>
    </row>
    <row r="90" spans="3:6" x14ac:dyDescent="0.25">
      <c r="C90"/>
      <c r="D90" s="5"/>
      <c r="E90" s="4"/>
      <c r="F90"/>
    </row>
    <row r="91" spans="3:6" x14ac:dyDescent="0.25">
      <c r="C91"/>
      <c r="D91" s="5"/>
      <c r="E91" s="4"/>
      <c r="F91"/>
    </row>
    <row r="92" spans="3:6" x14ac:dyDescent="0.25">
      <c r="C92"/>
      <c r="D92" s="5"/>
      <c r="E92" s="4"/>
      <c r="F92"/>
    </row>
    <row r="93" spans="3:6" x14ac:dyDescent="0.25">
      <c r="C93"/>
      <c r="F93"/>
    </row>
    <row r="94" spans="3:6" x14ac:dyDescent="0.25">
      <c r="C94"/>
      <c r="F94"/>
    </row>
    <row r="95" spans="3:6" x14ac:dyDescent="0.25">
      <c r="C95"/>
      <c r="F95"/>
    </row>
    <row r="96" spans="3:6" x14ac:dyDescent="0.25">
      <c r="C96"/>
      <c r="F96"/>
    </row>
    <row r="97" spans="3:6" x14ac:dyDescent="0.25">
      <c r="C97"/>
      <c r="D97"/>
      <c r="E97"/>
      <c r="F97"/>
    </row>
    <row r="98" spans="3:6" x14ac:dyDescent="0.25">
      <c r="C98"/>
      <c r="D98"/>
      <c r="E98"/>
      <c r="F98"/>
    </row>
    <row r="99" spans="3:6" x14ac:dyDescent="0.25">
      <c r="C99"/>
      <c r="D99"/>
      <c r="E99"/>
      <c r="F99"/>
    </row>
    <row r="100" spans="3:6" x14ac:dyDescent="0.25">
      <c r="C100"/>
      <c r="D100"/>
      <c r="E100"/>
      <c r="F100"/>
    </row>
    <row r="101" spans="3:6" x14ac:dyDescent="0.25">
      <c r="C101"/>
      <c r="D101"/>
      <c r="E101"/>
      <c r="F101"/>
    </row>
    <row r="102" spans="3:6" x14ac:dyDescent="0.25">
      <c r="C102"/>
      <c r="D102"/>
      <c r="E102"/>
      <c r="F102"/>
    </row>
    <row r="103" spans="3:6" x14ac:dyDescent="0.25">
      <c r="C103"/>
      <c r="D103"/>
      <c r="E103"/>
      <c r="F103"/>
    </row>
    <row r="104" spans="3:6" x14ac:dyDescent="0.25">
      <c r="C104"/>
      <c r="D104"/>
      <c r="E104"/>
      <c r="F104"/>
    </row>
    <row r="105" spans="3:6" x14ac:dyDescent="0.25">
      <c r="C105"/>
      <c r="D105"/>
      <c r="E105"/>
      <c r="F105"/>
    </row>
    <row r="106" spans="3:6" x14ac:dyDescent="0.25">
      <c r="C106"/>
      <c r="D106"/>
      <c r="E106"/>
      <c r="F106"/>
    </row>
    <row r="107" spans="3:6" x14ac:dyDescent="0.25">
      <c r="C107"/>
      <c r="D107"/>
      <c r="E107"/>
      <c r="F107"/>
    </row>
    <row r="108" spans="3:6" x14ac:dyDescent="0.25">
      <c r="C108"/>
      <c r="D108"/>
      <c r="E108"/>
      <c r="F108"/>
    </row>
    <row r="109" spans="3:6" x14ac:dyDescent="0.25">
      <c r="C109"/>
      <c r="F109"/>
    </row>
    <row r="110" spans="3:6" x14ac:dyDescent="0.25">
      <c r="C110"/>
      <c r="F110"/>
    </row>
    <row r="111" spans="3:6" x14ac:dyDescent="0.25">
      <c r="C111"/>
      <c r="F111"/>
    </row>
    <row r="112" spans="3:6" x14ac:dyDescent="0.25">
      <c r="C112"/>
      <c r="F112"/>
    </row>
    <row r="113" spans="3:6" x14ac:dyDescent="0.25">
      <c r="C113"/>
      <c r="D113"/>
      <c r="E113"/>
      <c r="F113"/>
    </row>
    <row r="114" spans="3:6" x14ac:dyDescent="0.25">
      <c r="C114"/>
      <c r="D114"/>
      <c r="E114"/>
      <c r="F114"/>
    </row>
    <row r="115" spans="3:6" x14ac:dyDescent="0.25">
      <c r="C115"/>
      <c r="D115"/>
      <c r="E115"/>
      <c r="F115"/>
    </row>
    <row r="116" spans="3:6" x14ac:dyDescent="0.25">
      <c r="C116"/>
      <c r="D116"/>
      <c r="E116"/>
      <c r="F116"/>
    </row>
    <row r="117" spans="3:6" x14ac:dyDescent="0.25">
      <c r="C117"/>
      <c r="D117"/>
      <c r="E117"/>
      <c r="F117"/>
    </row>
    <row r="118" spans="3:6" x14ac:dyDescent="0.25">
      <c r="C118"/>
      <c r="D118"/>
      <c r="E118"/>
      <c r="F118"/>
    </row>
    <row r="119" spans="3:6" x14ac:dyDescent="0.25">
      <c r="C119"/>
      <c r="D119"/>
      <c r="E119"/>
      <c r="F119"/>
    </row>
    <row r="120" spans="3:6" x14ac:dyDescent="0.25">
      <c r="C120"/>
      <c r="D120"/>
      <c r="E120"/>
      <c r="F120"/>
    </row>
    <row r="121" spans="3:6" x14ac:dyDescent="0.25">
      <c r="C121"/>
      <c r="D121"/>
      <c r="E121"/>
      <c r="F121"/>
    </row>
    <row r="122" spans="3:6" x14ac:dyDescent="0.25">
      <c r="C122"/>
      <c r="D122"/>
      <c r="E122"/>
      <c r="F122"/>
    </row>
    <row r="123" spans="3:6" x14ac:dyDescent="0.25">
      <c r="C123"/>
      <c r="D123"/>
      <c r="E123"/>
      <c r="F123"/>
    </row>
    <row r="124" spans="3:6" x14ac:dyDescent="0.25">
      <c r="C124"/>
      <c r="D124"/>
      <c r="E124"/>
      <c r="F124"/>
    </row>
    <row r="125" spans="3:6" x14ac:dyDescent="0.25">
      <c r="C125"/>
      <c r="D125"/>
      <c r="E125"/>
      <c r="F125"/>
    </row>
    <row r="126" spans="3:6" x14ac:dyDescent="0.25">
      <c r="C126"/>
      <c r="D126"/>
      <c r="E126"/>
      <c r="F126"/>
    </row>
    <row r="127" spans="3:6" x14ac:dyDescent="0.25">
      <c r="C127"/>
      <c r="D127"/>
      <c r="E127"/>
      <c r="F127"/>
    </row>
    <row r="128" spans="3:6" x14ac:dyDescent="0.25">
      <c r="C128"/>
      <c r="D128"/>
      <c r="E128"/>
      <c r="F128"/>
    </row>
    <row r="129" spans="3:6" x14ac:dyDescent="0.25">
      <c r="C129"/>
      <c r="D129"/>
      <c r="E129"/>
      <c r="F129"/>
    </row>
  </sheetData>
  <dataValidations count="2">
    <dataValidation type="list" allowBlank="1" showInputMessage="1" showErrorMessage="1" sqref="M2:M51">
      <formula1>Race</formula1>
    </dataValidation>
    <dataValidation type="list" allowBlank="1" showInputMessage="1" showErrorMessage="1" sqref="N2:N51">
      <formula1>isHispanic</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57"/>
  <sheetViews>
    <sheetView zoomScale="80" zoomScaleNormal="80" workbookViewId="0">
      <selection activeCell="A4" sqref="A4"/>
    </sheetView>
  </sheetViews>
  <sheetFormatPr defaultRowHeight="12.5" x14ac:dyDescent="0.25"/>
  <cols>
    <col min="1" max="1" width="30" customWidth="1"/>
    <col min="2" max="2" width="13.453125" bestFit="1" customWidth="1"/>
    <col min="3" max="3" width="14.81640625" bestFit="1" customWidth="1"/>
    <col min="4" max="4" width="11.453125" bestFit="1" customWidth="1"/>
    <col min="5" max="5" width="15.26953125" bestFit="1" customWidth="1"/>
    <col min="6" max="6" width="10.7265625" bestFit="1" customWidth="1"/>
    <col min="7" max="7" width="14" bestFit="1" customWidth="1"/>
    <col min="8" max="8" width="11.81640625" bestFit="1" customWidth="1"/>
    <col min="9" max="9" width="11.81640625" customWidth="1"/>
    <col min="10" max="14" width="13.26953125" customWidth="1"/>
    <col min="15" max="15" width="19.81640625" customWidth="1"/>
    <col min="16" max="16" width="9.1796875" hidden="1" customWidth="1"/>
    <col min="17" max="17" width="9" hidden="1" customWidth="1"/>
    <col min="18" max="18" width="8.54296875" hidden="1" customWidth="1"/>
    <col min="19" max="19" width="8.81640625" hidden="1" customWidth="1"/>
    <col min="20" max="20" width="1.1796875" hidden="1" customWidth="1"/>
    <col min="21" max="21" width="15.7265625" bestFit="1" customWidth="1"/>
    <col min="22" max="22" width="46" bestFit="1" customWidth="1"/>
  </cols>
  <sheetData>
    <row r="1" spans="1:22" ht="30" x14ac:dyDescent="0.25">
      <c r="A1" s="122" t="s">
        <v>103</v>
      </c>
      <c r="B1" s="123"/>
      <c r="C1" s="123"/>
      <c r="D1" s="123"/>
      <c r="E1" s="123"/>
      <c r="F1" s="123"/>
      <c r="G1" s="123"/>
      <c r="H1" s="123"/>
      <c r="I1" s="123"/>
      <c r="J1" s="123"/>
      <c r="K1" s="123"/>
      <c r="L1" s="123"/>
      <c r="M1" s="123"/>
      <c r="N1" s="123"/>
      <c r="O1" s="123"/>
      <c r="P1" s="123"/>
      <c r="Q1" s="123"/>
      <c r="R1" s="123"/>
      <c r="S1" s="123"/>
      <c r="T1" s="123"/>
      <c r="U1" s="123"/>
      <c r="V1" s="123"/>
    </row>
    <row r="2" spans="1:22" ht="25" customHeight="1" x14ac:dyDescent="0.25">
      <c r="A2" s="114" t="s">
        <v>117</v>
      </c>
      <c r="B2" s="114" t="s">
        <v>0</v>
      </c>
      <c r="C2" s="114" t="s">
        <v>2</v>
      </c>
      <c r="D2" s="112" t="s">
        <v>8</v>
      </c>
      <c r="E2" s="113"/>
      <c r="F2" s="113"/>
      <c r="G2" s="113"/>
      <c r="H2" s="113"/>
      <c r="I2" s="117"/>
      <c r="J2" s="112" t="s">
        <v>9</v>
      </c>
      <c r="K2" s="113"/>
      <c r="L2" s="113"/>
      <c r="M2" s="113"/>
      <c r="N2" s="113"/>
      <c r="O2" s="117"/>
      <c r="P2" s="112" t="s">
        <v>13</v>
      </c>
      <c r="Q2" s="113"/>
      <c r="R2" s="113"/>
      <c r="S2" s="113"/>
      <c r="T2" s="113"/>
      <c r="U2" s="17" t="s">
        <v>13</v>
      </c>
      <c r="V2" s="114" t="s">
        <v>1</v>
      </c>
    </row>
    <row r="3" spans="1:22" ht="234" x14ac:dyDescent="0.25">
      <c r="A3" s="115"/>
      <c r="B3" s="115"/>
      <c r="C3" s="115"/>
      <c r="D3" s="18" t="s">
        <v>7</v>
      </c>
      <c r="E3" s="18" t="s">
        <v>3</v>
      </c>
      <c r="F3" s="18" t="s">
        <v>4</v>
      </c>
      <c r="G3" s="18" t="s">
        <v>5</v>
      </c>
      <c r="H3" s="18" t="s">
        <v>6</v>
      </c>
      <c r="I3" s="18" t="s">
        <v>15</v>
      </c>
      <c r="J3" s="18" t="s">
        <v>109</v>
      </c>
      <c r="K3" s="18" t="s">
        <v>97</v>
      </c>
      <c r="L3" s="18" t="s">
        <v>98</v>
      </c>
      <c r="M3" s="18" t="s">
        <v>107</v>
      </c>
      <c r="N3" s="18" t="s">
        <v>108</v>
      </c>
      <c r="O3" s="18" t="s">
        <v>118</v>
      </c>
      <c r="P3" s="18" t="s">
        <v>7</v>
      </c>
      <c r="Q3" s="18" t="s">
        <v>3</v>
      </c>
      <c r="R3" s="18" t="s">
        <v>4</v>
      </c>
      <c r="S3" s="18" t="s">
        <v>5</v>
      </c>
      <c r="T3" s="18" t="s">
        <v>6</v>
      </c>
      <c r="U3" s="19" t="s">
        <v>14</v>
      </c>
      <c r="V3" s="115"/>
    </row>
    <row r="4" spans="1:22" x14ac:dyDescent="0.25">
      <c r="A4" s="8"/>
      <c r="B4" s="9" t="e">
        <f>VLOOKUP(A4,'Data - (School #5)'!$U$2:$V$51,2,FALSE)</f>
        <v>#N/A</v>
      </c>
      <c r="C4" s="10"/>
      <c r="D4" s="11"/>
      <c r="E4" s="11"/>
      <c r="F4" s="11"/>
      <c r="G4" s="11"/>
      <c r="H4" s="11"/>
      <c r="I4" s="11"/>
      <c r="J4" s="12"/>
      <c r="K4" s="12"/>
      <c r="L4" s="12"/>
      <c r="M4" s="12"/>
      <c r="N4" s="12"/>
      <c r="O4" s="12"/>
      <c r="P4" s="12">
        <f>J4*0.08</f>
        <v>0</v>
      </c>
      <c r="Q4" s="12">
        <f>K4*0.08</f>
        <v>0</v>
      </c>
      <c r="R4" s="12">
        <f>L4*0.08</f>
        <v>0</v>
      </c>
      <c r="S4" s="12">
        <f>M4*0.08</f>
        <v>0</v>
      </c>
      <c r="T4" s="12">
        <f>N4*0.08</f>
        <v>0</v>
      </c>
      <c r="U4" s="12">
        <f>SUM(P4:T4)</f>
        <v>0</v>
      </c>
      <c r="V4" s="8"/>
    </row>
    <row r="5" spans="1:22" x14ac:dyDescent="0.25">
      <c r="A5" s="8"/>
      <c r="B5" s="9" t="e">
        <f>VLOOKUP(A5,'Data - (School #5)'!$U$2:$V$51,2,FALSE)</f>
        <v>#N/A</v>
      </c>
      <c r="C5" s="10"/>
      <c r="D5" s="11"/>
      <c r="E5" s="11"/>
      <c r="F5" s="11"/>
      <c r="G5" s="11"/>
      <c r="H5" s="11"/>
      <c r="I5" s="11"/>
      <c r="J5" s="12"/>
      <c r="K5" s="12"/>
      <c r="L5" s="12"/>
      <c r="M5" s="12"/>
      <c r="N5" s="12"/>
      <c r="O5" s="12"/>
      <c r="P5" s="12">
        <f t="shared" ref="P5:T53" si="0">J5*0.08</f>
        <v>0</v>
      </c>
      <c r="Q5" s="12">
        <f t="shared" si="0"/>
        <v>0</v>
      </c>
      <c r="R5" s="12">
        <f t="shared" si="0"/>
        <v>0</v>
      </c>
      <c r="S5" s="12">
        <f t="shared" si="0"/>
        <v>0</v>
      </c>
      <c r="T5" s="12">
        <f t="shared" si="0"/>
        <v>0</v>
      </c>
      <c r="U5" s="12">
        <f t="shared" ref="U5:U53" si="1">SUM(P5:T5)</f>
        <v>0</v>
      </c>
      <c r="V5" s="8"/>
    </row>
    <row r="6" spans="1:22" x14ac:dyDescent="0.25">
      <c r="A6" s="8"/>
      <c r="B6" s="9" t="e">
        <f>VLOOKUP(A6,'Data - (School #5)'!$U$2:$V$51,2,FALSE)</f>
        <v>#N/A</v>
      </c>
      <c r="C6" s="10"/>
      <c r="D6" s="11"/>
      <c r="E6" s="11"/>
      <c r="F6" s="11"/>
      <c r="G6" s="11"/>
      <c r="H6" s="11"/>
      <c r="I6" s="11"/>
      <c r="J6" s="12"/>
      <c r="K6" s="12"/>
      <c r="L6" s="12"/>
      <c r="M6" s="12"/>
      <c r="N6" s="12"/>
      <c r="O6" s="12"/>
      <c r="P6" s="12">
        <f t="shared" si="0"/>
        <v>0</v>
      </c>
      <c r="Q6" s="12">
        <f t="shared" si="0"/>
        <v>0</v>
      </c>
      <c r="R6" s="12">
        <f t="shared" si="0"/>
        <v>0</v>
      </c>
      <c r="S6" s="12">
        <f t="shared" si="0"/>
        <v>0</v>
      </c>
      <c r="T6" s="12">
        <f t="shared" si="0"/>
        <v>0</v>
      </c>
      <c r="U6" s="12">
        <f t="shared" si="1"/>
        <v>0</v>
      </c>
      <c r="V6" s="8"/>
    </row>
    <row r="7" spans="1:22" x14ac:dyDescent="0.25">
      <c r="A7" s="8"/>
      <c r="B7" s="9" t="e">
        <f>VLOOKUP(A7,'Data - (School #5)'!$U$2:$V$51,2,FALSE)</f>
        <v>#N/A</v>
      </c>
      <c r="C7" s="10"/>
      <c r="D7" s="11"/>
      <c r="E7" s="11"/>
      <c r="F7" s="11"/>
      <c r="G7" s="11"/>
      <c r="H7" s="11"/>
      <c r="I7" s="11"/>
      <c r="J7" s="12"/>
      <c r="K7" s="12"/>
      <c r="L7" s="12"/>
      <c r="M7" s="12"/>
      <c r="N7" s="12"/>
      <c r="O7" s="12"/>
      <c r="P7" s="12">
        <f t="shared" si="0"/>
        <v>0</v>
      </c>
      <c r="Q7" s="12">
        <f t="shared" si="0"/>
        <v>0</v>
      </c>
      <c r="R7" s="12">
        <f t="shared" si="0"/>
        <v>0</v>
      </c>
      <c r="S7" s="12">
        <f t="shared" si="0"/>
        <v>0</v>
      </c>
      <c r="T7" s="12">
        <f t="shared" si="0"/>
        <v>0</v>
      </c>
      <c r="U7" s="12">
        <f t="shared" si="1"/>
        <v>0</v>
      </c>
      <c r="V7" s="8"/>
    </row>
    <row r="8" spans="1:22" x14ac:dyDescent="0.25">
      <c r="A8" s="8"/>
      <c r="B8" s="9" t="e">
        <f>VLOOKUP(A8,'Data - (School #5)'!$U$2:$V$51,2,FALSE)</f>
        <v>#N/A</v>
      </c>
      <c r="C8" s="10"/>
      <c r="D8" s="11"/>
      <c r="E8" s="11"/>
      <c r="F8" s="11"/>
      <c r="G8" s="11"/>
      <c r="H8" s="11"/>
      <c r="I8" s="11"/>
      <c r="J8" s="12"/>
      <c r="K8" s="12"/>
      <c r="L8" s="12"/>
      <c r="M8" s="12"/>
      <c r="N8" s="12"/>
      <c r="O8" s="12"/>
      <c r="P8" s="12">
        <f t="shared" si="0"/>
        <v>0</v>
      </c>
      <c r="Q8" s="12">
        <f t="shared" si="0"/>
        <v>0</v>
      </c>
      <c r="R8" s="12">
        <f t="shared" si="0"/>
        <v>0</v>
      </c>
      <c r="S8" s="12">
        <f t="shared" si="0"/>
        <v>0</v>
      </c>
      <c r="T8" s="12">
        <f t="shared" si="0"/>
        <v>0</v>
      </c>
      <c r="U8" s="12">
        <f t="shared" si="1"/>
        <v>0</v>
      </c>
      <c r="V8" s="8"/>
    </row>
    <row r="9" spans="1:22" x14ac:dyDescent="0.25">
      <c r="A9" s="8"/>
      <c r="B9" s="9" t="e">
        <f>VLOOKUP(A9,'Data - (School #5)'!$U$2:$V$51,2,FALSE)</f>
        <v>#N/A</v>
      </c>
      <c r="C9" s="10"/>
      <c r="D9" s="11"/>
      <c r="E9" s="11"/>
      <c r="F9" s="11"/>
      <c r="G9" s="11"/>
      <c r="H9" s="11"/>
      <c r="I9" s="11"/>
      <c r="J9" s="12"/>
      <c r="K9" s="12"/>
      <c r="L9" s="12"/>
      <c r="M9" s="12"/>
      <c r="N9" s="12"/>
      <c r="O9" s="12"/>
      <c r="P9" s="12">
        <f t="shared" si="0"/>
        <v>0</v>
      </c>
      <c r="Q9" s="12">
        <f t="shared" si="0"/>
        <v>0</v>
      </c>
      <c r="R9" s="12">
        <f t="shared" si="0"/>
        <v>0</v>
      </c>
      <c r="S9" s="12">
        <f t="shared" si="0"/>
        <v>0</v>
      </c>
      <c r="T9" s="12">
        <f t="shared" si="0"/>
        <v>0</v>
      </c>
      <c r="U9" s="12">
        <f t="shared" si="1"/>
        <v>0</v>
      </c>
      <c r="V9" s="8"/>
    </row>
    <row r="10" spans="1:22" x14ac:dyDescent="0.25">
      <c r="A10" s="8"/>
      <c r="B10" s="9" t="e">
        <f>VLOOKUP(A10,'Data - (School #5)'!$U$2:$V$51,2,FALSE)</f>
        <v>#N/A</v>
      </c>
      <c r="C10" s="10"/>
      <c r="D10" s="11"/>
      <c r="E10" s="11"/>
      <c r="F10" s="11"/>
      <c r="G10" s="11"/>
      <c r="H10" s="11"/>
      <c r="I10" s="11"/>
      <c r="J10" s="12"/>
      <c r="K10" s="12"/>
      <c r="L10" s="12"/>
      <c r="M10" s="12"/>
      <c r="N10" s="12"/>
      <c r="O10" s="12"/>
      <c r="P10" s="12">
        <f t="shared" si="0"/>
        <v>0</v>
      </c>
      <c r="Q10" s="12">
        <f t="shared" si="0"/>
        <v>0</v>
      </c>
      <c r="R10" s="12">
        <f t="shared" si="0"/>
        <v>0</v>
      </c>
      <c r="S10" s="12">
        <f t="shared" si="0"/>
        <v>0</v>
      </c>
      <c r="T10" s="12">
        <f t="shared" si="0"/>
        <v>0</v>
      </c>
      <c r="U10" s="12">
        <f t="shared" si="1"/>
        <v>0</v>
      </c>
      <c r="V10" s="8"/>
    </row>
    <row r="11" spans="1:22" x14ac:dyDescent="0.25">
      <c r="A11" s="8"/>
      <c r="B11" s="9" t="e">
        <f>VLOOKUP(A11,'Data - (School #5)'!$U$2:$V$51,2,FALSE)</f>
        <v>#N/A</v>
      </c>
      <c r="C11" s="10"/>
      <c r="D11" s="11"/>
      <c r="E11" s="11"/>
      <c r="F11" s="11"/>
      <c r="G11" s="11"/>
      <c r="H11" s="11"/>
      <c r="I11" s="11"/>
      <c r="J11" s="12"/>
      <c r="K11" s="12"/>
      <c r="L11" s="12"/>
      <c r="M11" s="12"/>
      <c r="N11" s="12"/>
      <c r="O11" s="12"/>
      <c r="P11" s="12">
        <f t="shared" si="0"/>
        <v>0</v>
      </c>
      <c r="Q11" s="12">
        <f t="shared" si="0"/>
        <v>0</v>
      </c>
      <c r="R11" s="12">
        <f t="shared" si="0"/>
        <v>0</v>
      </c>
      <c r="S11" s="12">
        <f t="shared" si="0"/>
        <v>0</v>
      </c>
      <c r="T11" s="12">
        <f t="shared" si="0"/>
        <v>0</v>
      </c>
      <c r="U11" s="12">
        <f t="shared" si="1"/>
        <v>0</v>
      </c>
      <c r="V11" s="8"/>
    </row>
    <row r="12" spans="1:22" x14ac:dyDescent="0.25">
      <c r="A12" s="8"/>
      <c r="B12" s="9" t="e">
        <f>VLOOKUP(A12,'Data - (School #5)'!$U$2:$V$51,2,FALSE)</f>
        <v>#N/A</v>
      </c>
      <c r="C12" s="10"/>
      <c r="D12" s="11"/>
      <c r="E12" s="11"/>
      <c r="F12" s="11"/>
      <c r="G12" s="11"/>
      <c r="H12" s="11"/>
      <c r="I12" s="11"/>
      <c r="J12" s="12"/>
      <c r="K12" s="12"/>
      <c r="L12" s="12"/>
      <c r="M12" s="12"/>
      <c r="N12" s="12"/>
      <c r="O12" s="12"/>
      <c r="P12" s="12">
        <f t="shared" si="0"/>
        <v>0</v>
      </c>
      <c r="Q12" s="12">
        <f t="shared" si="0"/>
        <v>0</v>
      </c>
      <c r="R12" s="12">
        <f t="shared" si="0"/>
        <v>0</v>
      </c>
      <c r="S12" s="12">
        <f t="shared" si="0"/>
        <v>0</v>
      </c>
      <c r="T12" s="12">
        <f t="shared" si="0"/>
        <v>0</v>
      </c>
      <c r="U12" s="12">
        <f t="shared" si="1"/>
        <v>0</v>
      </c>
      <c r="V12" s="8"/>
    </row>
    <row r="13" spans="1:22" x14ac:dyDescent="0.25">
      <c r="A13" s="8"/>
      <c r="B13" s="9" t="e">
        <f>VLOOKUP(A13,'Data - (School #5)'!$U$2:$V$51,2,FALSE)</f>
        <v>#N/A</v>
      </c>
      <c r="C13" s="10"/>
      <c r="D13" s="11"/>
      <c r="E13" s="11"/>
      <c r="F13" s="11"/>
      <c r="G13" s="11"/>
      <c r="H13" s="11"/>
      <c r="I13" s="11"/>
      <c r="J13" s="12"/>
      <c r="K13" s="12"/>
      <c r="L13" s="12"/>
      <c r="M13" s="12"/>
      <c r="N13" s="12"/>
      <c r="O13" s="12"/>
      <c r="P13" s="12">
        <f t="shared" si="0"/>
        <v>0</v>
      </c>
      <c r="Q13" s="12">
        <f t="shared" si="0"/>
        <v>0</v>
      </c>
      <c r="R13" s="12">
        <f t="shared" si="0"/>
        <v>0</v>
      </c>
      <c r="S13" s="12">
        <f t="shared" si="0"/>
        <v>0</v>
      </c>
      <c r="T13" s="12">
        <f t="shared" si="0"/>
        <v>0</v>
      </c>
      <c r="U13" s="12">
        <f t="shared" si="1"/>
        <v>0</v>
      </c>
      <c r="V13" s="8"/>
    </row>
    <row r="14" spans="1:22" x14ac:dyDescent="0.25">
      <c r="A14" s="8"/>
      <c r="B14" s="9" t="e">
        <f>VLOOKUP(A14,'Data - (School #5)'!$U$2:$V$51,2,FALSE)</f>
        <v>#N/A</v>
      </c>
      <c r="C14" s="10"/>
      <c r="D14" s="11"/>
      <c r="E14" s="11"/>
      <c r="F14" s="11"/>
      <c r="G14" s="11"/>
      <c r="H14" s="11"/>
      <c r="I14" s="11"/>
      <c r="J14" s="12"/>
      <c r="K14" s="12"/>
      <c r="L14" s="12"/>
      <c r="M14" s="12"/>
      <c r="N14" s="12"/>
      <c r="O14" s="12"/>
      <c r="P14" s="12">
        <f t="shared" si="0"/>
        <v>0</v>
      </c>
      <c r="Q14" s="12">
        <f t="shared" si="0"/>
        <v>0</v>
      </c>
      <c r="R14" s="12">
        <f t="shared" si="0"/>
        <v>0</v>
      </c>
      <c r="S14" s="12">
        <f t="shared" si="0"/>
        <v>0</v>
      </c>
      <c r="T14" s="12">
        <f t="shared" si="0"/>
        <v>0</v>
      </c>
      <c r="U14" s="12">
        <f t="shared" si="1"/>
        <v>0</v>
      </c>
      <c r="V14" s="8"/>
    </row>
    <row r="15" spans="1:22" x14ac:dyDescent="0.25">
      <c r="A15" s="8"/>
      <c r="B15" s="9" t="e">
        <f>VLOOKUP(A15,'Data - (School #5)'!$U$2:$V$51,2,FALSE)</f>
        <v>#N/A</v>
      </c>
      <c r="C15" s="10"/>
      <c r="D15" s="11"/>
      <c r="E15" s="11"/>
      <c r="F15" s="11"/>
      <c r="G15" s="11"/>
      <c r="H15" s="11"/>
      <c r="I15" s="11"/>
      <c r="J15" s="12"/>
      <c r="K15" s="12"/>
      <c r="L15" s="12"/>
      <c r="M15" s="12"/>
      <c r="N15" s="12"/>
      <c r="O15" s="12"/>
      <c r="P15" s="12">
        <f t="shared" si="0"/>
        <v>0</v>
      </c>
      <c r="Q15" s="12">
        <f t="shared" si="0"/>
        <v>0</v>
      </c>
      <c r="R15" s="12">
        <f t="shared" si="0"/>
        <v>0</v>
      </c>
      <c r="S15" s="12">
        <f t="shared" si="0"/>
        <v>0</v>
      </c>
      <c r="T15" s="12">
        <f t="shared" si="0"/>
        <v>0</v>
      </c>
      <c r="U15" s="12">
        <f t="shared" si="1"/>
        <v>0</v>
      </c>
      <c r="V15" s="8"/>
    </row>
    <row r="16" spans="1:22" x14ac:dyDescent="0.25">
      <c r="A16" s="8"/>
      <c r="B16" s="9" t="e">
        <f>VLOOKUP(A16,'Data - (School #5)'!$U$2:$V$51,2,FALSE)</f>
        <v>#N/A</v>
      </c>
      <c r="C16" s="10"/>
      <c r="D16" s="11"/>
      <c r="E16" s="11"/>
      <c r="F16" s="11"/>
      <c r="G16" s="11"/>
      <c r="H16" s="11"/>
      <c r="I16" s="11"/>
      <c r="J16" s="12"/>
      <c r="K16" s="12"/>
      <c r="L16" s="12"/>
      <c r="M16" s="12"/>
      <c r="N16" s="12"/>
      <c r="O16" s="12"/>
      <c r="P16" s="12">
        <f t="shared" ref="P16:P34" si="2">J16*0.08</f>
        <v>0</v>
      </c>
      <c r="Q16" s="12">
        <f t="shared" ref="Q16:Q34" si="3">K16*0.08</f>
        <v>0</v>
      </c>
      <c r="R16" s="12">
        <f t="shared" ref="R16:R34" si="4">L16*0.08</f>
        <v>0</v>
      </c>
      <c r="S16" s="12">
        <f t="shared" ref="S16:S34" si="5">M16*0.08</f>
        <v>0</v>
      </c>
      <c r="T16" s="12">
        <f t="shared" ref="T16:T34" si="6">N16*0.08</f>
        <v>0</v>
      </c>
      <c r="U16" s="12">
        <f t="shared" ref="U16:U34" si="7">SUM(P16:T16)</f>
        <v>0</v>
      </c>
      <c r="V16" s="8"/>
    </row>
    <row r="17" spans="1:22" x14ac:dyDescent="0.25">
      <c r="A17" s="8"/>
      <c r="B17" s="9" t="e">
        <f>VLOOKUP(A17,'Data - (School #5)'!$U$2:$V$51,2,FALSE)</f>
        <v>#N/A</v>
      </c>
      <c r="C17" s="10"/>
      <c r="D17" s="11"/>
      <c r="E17" s="11"/>
      <c r="F17" s="11"/>
      <c r="G17" s="11"/>
      <c r="H17" s="11"/>
      <c r="I17" s="11"/>
      <c r="J17" s="12"/>
      <c r="K17" s="12"/>
      <c r="L17" s="12"/>
      <c r="M17" s="12"/>
      <c r="N17" s="12"/>
      <c r="O17" s="12"/>
      <c r="P17" s="12">
        <f t="shared" si="2"/>
        <v>0</v>
      </c>
      <c r="Q17" s="12">
        <f t="shared" si="3"/>
        <v>0</v>
      </c>
      <c r="R17" s="12">
        <f t="shared" si="4"/>
        <v>0</v>
      </c>
      <c r="S17" s="12">
        <f t="shared" si="5"/>
        <v>0</v>
      </c>
      <c r="T17" s="12">
        <f t="shared" si="6"/>
        <v>0</v>
      </c>
      <c r="U17" s="12">
        <f t="shared" si="7"/>
        <v>0</v>
      </c>
      <c r="V17" s="8"/>
    </row>
    <row r="18" spans="1:22" x14ac:dyDescent="0.25">
      <c r="A18" s="8"/>
      <c r="B18" s="9" t="e">
        <f>VLOOKUP(A18,'Data - (School #5)'!$U$2:$V$51,2,FALSE)</f>
        <v>#N/A</v>
      </c>
      <c r="C18" s="10"/>
      <c r="D18" s="11"/>
      <c r="E18" s="11"/>
      <c r="F18" s="11"/>
      <c r="G18" s="11"/>
      <c r="H18" s="11"/>
      <c r="I18" s="11"/>
      <c r="J18" s="12"/>
      <c r="K18" s="12"/>
      <c r="L18" s="12"/>
      <c r="M18" s="12"/>
      <c r="N18" s="12"/>
      <c r="O18" s="12"/>
      <c r="P18" s="12">
        <f t="shared" si="2"/>
        <v>0</v>
      </c>
      <c r="Q18" s="12">
        <f t="shared" si="3"/>
        <v>0</v>
      </c>
      <c r="R18" s="12">
        <f t="shared" si="4"/>
        <v>0</v>
      </c>
      <c r="S18" s="12">
        <f t="shared" si="5"/>
        <v>0</v>
      </c>
      <c r="T18" s="12">
        <f t="shared" si="6"/>
        <v>0</v>
      </c>
      <c r="U18" s="12">
        <f t="shared" si="7"/>
        <v>0</v>
      </c>
      <c r="V18" s="8"/>
    </row>
    <row r="19" spans="1:22" x14ac:dyDescent="0.25">
      <c r="A19" s="8"/>
      <c r="B19" s="9" t="e">
        <f>VLOOKUP(A19,'Data - (School #5)'!$U$2:$V$51,2,FALSE)</f>
        <v>#N/A</v>
      </c>
      <c r="C19" s="10"/>
      <c r="D19" s="11"/>
      <c r="E19" s="11"/>
      <c r="F19" s="11"/>
      <c r="G19" s="11"/>
      <c r="H19" s="11"/>
      <c r="I19" s="11"/>
      <c r="J19" s="12"/>
      <c r="K19" s="12"/>
      <c r="L19" s="12"/>
      <c r="M19" s="12"/>
      <c r="N19" s="12"/>
      <c r="O19" s="12"/>
      <c r="P19" s="12">
        <f t="shared" si="2"/>
        <v>0</v>
      </c>
      <c r="Q19" s="12">
        <f t="shared" si="3"/>
        <v>0</v>
      </c>
      <c r="R19" s="12">
        <f t="shared" si="4"/>
        <v>0</v>
      </c>
      <c r="S19" s="12">
        <f t="shared" si="5"/>
        <v>0</v>
      </c>
      <c r="T19" s="12">
        <f t="shared" si="6"/>
        <v>0</v>
      </c>
      <c r="U19" s="12">
        <f t="shared" si="7"/>
        <v>0</v>
      </c>
      <c r="V19" s="8"/>
    </row>
    <row r="20" spans="1:22" x14ac:dyDescent="0.25">
      <c r="A20" s="8"/>
      <c r="B20" s="9" t="e">
        <f>VLOOKUP(A20,'Data - (School #5)'!$U$2:$V$51,2,FALSE)</f>
        <v>#N/A</v>
      </c>
      <c r="C20" s="10"/>
      <c r="D20" s="11"/>
      <c r="E20" s="11"/>
      <c r="F20" s="11"/>
      <c r="G20" s="11"/>
      <c r="H20" s="11"/>
      <c r="I20" s="11"/>
      <c r="J20" s="12"/>
      <c r="K20" s="12"/>
      <c r="L20" s="12"/>
      <c r="M20" s="12"/>
      <c r="N20" s="12"/>
      <c r="O20" s="12"/>
      <c r="P20" s="12">
        <f t="shared" si="2"/>
        <v>0</v>
      </c>
      <c r="Q20" s="12">
        <f t="shared" si="3"/>
        <v>0</v>
      </c>
      <c r="R20" s="12">
        <f t="shared" si="4"/>
        <v>0</v>
      </c>
      <c r="S20" s="12">
        <f t="shared" si="5"/>
        <v>0</v>
      </c>
      <c r="T20" s="12">
        <f t="shared" si="6"/>
        <v>0</v>
      </c>
      <c r="U20" s="12">
        <f t="shared" si="7"/>
        <v>0</v>
      </c>
      <c r="V20" s="8"/>
    </row>
    <row r="21" spans="1:22" x14ac:dyDescent="0.25">
      <c r="A21" s="8"/>
      <c r="B21" s="9" t="e">
        <f>VLOOKUP(A21,'Data - (School #5)'!$U$2:$V$51,2,FALSE)</f>
        <v>#N/A</v>
      </c>
      <c r="C21" s="10"/>
      <c r="D21" s="11"/>
      <c r="E21" s="11"/>
      <c r="F21" s="11"/>
      <c r="G21" s="11"/>
      <c r="H21" s="11"/>
      <c r="I21" s="11"/>
      <c r="J21" s="12"/>
      <c r="K21" s="12"/>
      <c r="L21" s="12"/>
      <c r="M21" s="12"/>
      <c r="N21" s="12"/>
      <c r="O21" s="12"/>
      <c r="P21" s="12">
        <f t="shared" si="2"/>
        <v>0</v>
      </c>
      <c r="Q21" s="12">
        <f t="shared" si="3"/>
        <v>0</v>
      </c>
      <c r="R21" s="12">
        <f t="shared" si="4"/>
        <v>0</v>
      </c>
      <c r="S21" s="12">
        <f t="shared" si="5"/>
        <v>0</v>
      </c>
      <c r="T21" s="12">
        <f t="shared" si="6"/>
        <v>0</v>
      </c>
      <c r="U21" s="12">
        <f t="shared" si="7"/>
        <v>0</v>
      </c>
      <c r="V21" s="8"/>
    </row>
    <row r="22" spans="1:22" x14ac:dyDescent="0.25">
      <c r="A22" s="8"/>
      <c r="B22" s="9" t="e">
        <f>VLOOKUP(A22,'Data - (School #5)'!$U$2:$V$51,2,FALSE)</f>
        <v>#N/A</v>
      </c>
      <c r="C22" s="10"/>
      <c r="D22" s="11"/>
      <c r="E22" s="11"/>
      <c r="F22" s="11"/>
      <c r="G22" s="11"/>
      <c r="H22" s="11"/>
      <c r="I22" s="11"/>
      <c r="J22" s="12"/>
      <c r="K22" s="12"/>
      <c r="L22" s="12"/>
      <c r="M22" s="12"/>
      <c r="N22" s="12"/>
      <c r="O22" s="12"/>
      <c r="P22" s="12">
        <f t="shared" si="2"/>
        <v>0</v>
      </c>
      <c r="Q22" s="12">
        <f t="shared" si="3"/>
        <v>0</v>
      </c>
      <c r="R22" s="12">
        <f t="shared" si="4"/>
        <v>0</v>
      </c>
      <c r="S22" s="12">
        <f t="shared" si="5"/>
        <v>0</v>
      </c>
      <c r="T22" s="12">
        <f t="shared" si="6"/>
        <v>0</v>
      </c>
      <c r="U22" s="12">
        <f t="shared" si="7"/>
        <v>0</v>
      </c>
      <c r="V22" s="8"/>
    </row>
    <row r="23" spans="1:22" x14ac:dyDescent="0.25">
      <c r="A23" s="8"/>
      <c r="B23" s="9" t="e">
        <f>VLOOKUP(A23,'Data - (School #5)'!$U$2:$V$51,2,FALSE)</f>
        <v>#N/A</v>
      </c>
      <c r="C23" s="10"/>
      <c r="D23" s="11"/>
      <c r="E23" s="11"/>
      <c r="F23" s="11"/>
      <c r="G23" s="11"/>
      <c r="H23" s="11"/>
      <c r="I23" s="11"/>
      <c r="J23" s="12"/>
      <c r="K23" s="12"/>
      <c r="L23" s="12"/>
      <c r="M23" s="12"/>
      <c r="N23" s="12"/>
      <c r="O23" s="12"/>
      <c r="P23" s="12">
        <f t="shared" si="2"/>
        <v>0</v>
      </c>
      <c r="Q23" s="12">
        <f t="shared" si="3"/>
        <v>0</v>
      </c>
      <c r="R23" s="12">
        <f t="shared" si="4"/>
        <v>0</v>
      </c>
      <c r="S23" s="12">
        <f t="shared" si="5"/>
        <v>0</v>
      </c>
      <c r="T23" s="12">
        <f t="shared" si="6"/>
        <v>0</v>
      </c>
      <c r="U23" s="12">
        <f t="shared" si="7"/>
        <v>0</v>
      </c>
      <c r="V23" s="8"/>
    </row>
    <row r="24" spans="1:22" x14ac:dyDescent="0.25">
      <c r="A24" s="8"/>
      <c r="B24" s="9" t="e">
        <f>VLOOKUP(A24,'Data - (School #5)'!$U$2:$V$51,2,FALSE)</f>
        <v>#N/A</v>
      </c>
      <c r="C24" s="10"/>
      <c r="D24" s="11"/>
      <c r="E24" s="11"/>
      <c r="F24" s="11"/>
      <c r="G24" s="11"/>
      <c r="H24" s="11"/>
      <c r="I24" s="11"/>
      <c r="J24" s="12"/>
      <c r="K24" s="12"/>
      <c r="L24" s="12"/>
      <c r="M24" s="12"/>
      <c r="N24" s="12"/>
      <c r="O24" s="12"/>
      <c r="P24" s="12">
        <f t="shared" si="2"/>
        <v>0</v>
      </c>
      <c r="Q24" s="12">
        <f t="shared" si="3"/>
        <v>0</v>
      </c>
      <c r="R24" s="12">
        <f t="shared" si="4"/>
        <v>0</v>
      </c>
      <c r="S24" s="12">
        <f t="shared" si="5"/>
        <v>0</v>
      </c>
      <c r="T24" s="12">
        <f t="shared" si="6"/>
        <v>0</v>
      </c>
      <c r="U24" s="12">
        <f t="shared" si="7"/>
        <v>0</v>
      </c>
      <c r="V24" s="8"/>
    </row>
    <row r="25" spans="1:22" x14ac:dyDescent="0.25">
      <c r="A25" s="8"/>
      <c r="B25" s="9" t="e">
        <f>VLOOKUP(A25,'Data - (School #5)'!$U$2:$V$51,2,FALSE)</f>
        <v>#N/A</v>
      </c>
      <c r="C25" s="10"/>
      <c r="D25" s="11"/>
      <c r="E25" s="11"/>
      <c r="F25" s="11"/>
      <c r="G25" s="11"/>
      <c r="H25" s="11"/>
      <c r="I25" s="11"/>
      <c r="J25" s="12"/>
      <c r="K25" s="12"/>
      <c r="L25" s="12"/>
      <c r="M25" s="12"/>
      <c r="N25" s="12"/>
      <c r="O25" s="12"/>
      <c r="P25" s="12">
        <f t="shared" si="2"/>
        <v>0</v>
      </c>
      <c r="Q25" s="12">
        <f t="shared" si="3"/>
        <v>0</v>
      </c>
      <c r="R25" s="12">
        <f t="shared" si="4"/>
        <v>0</v>
      </c>
      <c r="S25" s="12">
        <f t="shared" si="5"/>
        <v>0</v>
      </c>
      <c r="T25" s="12">
        <f t="shared" si="6"/>
        <v>0</v>
      </c>
      <c r="U25" s="12">
        <f t="shared" si="7"/>
        <v>0</v>
      </c>
      <c r="V25" s="8"/>
    </row>
    <row r="26" spans="1:22" x14ac:dyDescent="0.25">
      <c r="A26" s="8"/>
      <c r="B26" s="9" t="e">
        <f>VLOOKUP(A26,'Data - (School #5)'!$U$2:$V$51,2,FALSE)</f>
        <v>#N/A</v>
      </c>
      <c r="C26" s="10"/>
      <c r="D26" s="11"/>
      <c r="E26" s="11"/>
      <c r="F26" s="11"/>
      <c r="G26" s="11"/>
      <c r="H26" s="11"/>
      <c r="I26" s="11"/>
      <c r="J26" s="12"/>
      <c r="K26" s="12"/>
      <c r="L26" s="12"/>
      <c r="M26" s="12"/>
      <c r="N26" s="12"/>
      <c r="O26" s="12"/>
      <c r="P26" s="12">
        <f t="shared" si="2"/>
        <v>0</v>
      </c>
      <c r="Q26" s="12">
        <f t="shared" si="3"/>
        <v>0</v>
      </c>
      <c r="R26" s="12">
        <f t="shared" si="4"/>
        <v>0</v>
      </c>
      <c r="S26" s="12">
        <f t="shared" si="5"/>
        <v>0</v>
      </c>
      <c r="T26" s="12">
        <f t="shared" si="6"/>
        <v>0</v>
      </c>
      <c r="U26" s="12">
        <f t="shared" si="7"/>
        <v>0</v>
      </c>
      <c r="V26" s="8"/>
    </row>
    <row r="27" spans="1:22" x14ac:dyDescent="0.25">
      <c r="A27" s="8"/>
      <c r="B27" s="9" t="e">
        <f>VLOOKUP(A27,'Data - (School #5)'!$U$2:$V$51,2,FALSE)</f>
        <v>#N/A</v>
      </c>
      <c r="C27" s="10"/>
      <c r="D27" s="11"/>
      <c r="E27" s="11"/>
      <c r="F27" s="11"/>
      <c r="G27" s="11"/>
      <c r="H27" s="11"/>
      <c r="I27" s="11"/>
      <c r="J27" s="12"/>
      <c r="K27" s="12"/>
      <c r="L27" s="12"/>
      <c r="M27" s="12"/>
      <c r="N27" s="12"/>
      <c r="O27" s="12"/>
      <c r="P27" s="12">
        <f t="shared" si="2"/>
        <v>0</v>
      </c>
      <c r="Q27" s="12">
        <f t="shared" si="3"/>
        <v>0</v>
      </c>
      <c r="R27" s="12">
        <f t="shared" si="4"/>
        <v>0</v>
      </c>
      <c r="S27" s="12">
        <f t="shared" si="5"/>
        <v>0</v>
      </c>
      <c r="T27" s="12">
        <f t="shared" si="6"/>
        <v>0</v>
      </c>
      <c r="U27" s="12">
        <f t="shared" si="7"/>
        <v>0</v>
      </c>
      <c r="V27" s="8"/>
    </row>
    <row r="28" spans="1:22" x14ac:dyDescent="0.25">
      <c r="A28" s="8"/>
      <c r="B28" s="9" t="e">
        <f>VLOOKUP(A28,'Data - (School #5)'!$U$2:$V$51,2,FALSE)</f>
        <v>#N/A</v>
      </c>
      <c r="C28" s="10"/>
      <c r="D28" s="11"/>
      <c r="E28" s="11"/>
      <c r="F28" s="11"/>
      <c r="G28" s="11"/>
      <c r="H28" s="11"/>
      <c r="I28" s="11"/>
      <c r="J28" s="12"/>
      <c r="K28" s="12"/>
      <c r="L28" s="12"/>
      <c r="M28" s="12"/>
      <c r="N28" s="12"/>
      <c r="O28" s="12"/>
      <c r="P28" s="12">
        <f t="shared" si="2"/>
        <v>0</v>
      </c>
      <c r="Q28" s="12">
        <f t="shared" si="3"/>
        <v>0</v>
      </c>
      <c r="R28" s="12">
        <f t="shared" si="4"/>
        <v>0</v>
      </c>
      <c r="S28" s="12">
        <f t="shared" si="5"/>
        <v>0</v>
      </c>
      <c r="T28" s="12">
        <f t="shared" si="6"/>
        <v>0</v>
      </c>
      <c r="U28" s="12">
        <f t="shared" si="7"/>
        <v>0</v>
      </c>
      <c r="V28" s="8"/>
    </row>
    <row r="29" spans="1:22" x14ac:dyDescent="0.25">
      <c r="A29" s="8"/>
      <c r="B29" s="9" t="e">
        <f>VLOOKUP(A29,'Data - (School #5)'!$U$2:$V$51,2,FALSE)</f>
        <v>#N/A</v>
      </c>
      <c r="C29" s="10"/>
      <c r="D29" s="11"/>
      <c r="E29" s="11"/>
      <c r="F29" s="11"/>
      <c r="G29" s="11"/>
      <c r="H29" s="11"/>
      <c r="I29" s="11"/>
      <c r="J29" s="12"/>
      <c r="K29" s="12"/>
      <c r="L29" s="12"/>
      <c r="M29" s="12"/>
      <c r="N29" s="12"/>
      <c r="O29" s="12"/>
      <c r="P29" s="12">
        <f t="shared" si="2"/>
        <v>0</v>
      </c>
      <c r="Q29" s="12">
        <f t="shared" si="3"/>
        <v>0</v>
      </c>
      <c r="R29" s="12">
        <f t="shared" si="4"/>
        <v>0</v>
      </c>
      <c r="S29" s="12">
        <f t="shared" si="5"/>
        <v>0</v>
      </c>
      <c r="T29" s="12">
        <f t="shared" si="6"/>
        <v>0</v>
      </c>
      <c r="U29" s="12">
        <f t="shared" si="7"/>
        <v>0</v>
      </c>
      <c r="V29" s="8"/>
    </row>
    <row r="30" spans="1:22" x14ac:dyDescent="0.25">
      <c r="A30" s="8"/>
      <c r="B30" s="9" t="e">
        <f>VLOOKUP(A30,'Data - (School #5)'!$U$2:$V$51,2,FALSE)</f>
        <v>#N/A</v>
      </c>
      <c r="C30" s="10"/>
      <c r="D30" s="11"/>
      <c r="E30" s="11"/>
      <c r="F30" s="11"/>
      <c r="G30" s="11"/>
      <c r="H30" s="11"/>
      <c r="I30" s="11"/>
      <c r="J30" s="12"/>
      <c r="K30" s="12"/>
      <c r="L30" s="12"/>
      <c r="M30" s="12"/>
      <c r="N30" s="12"/>
      <c r="O30" s="12"/>
      <c r="P30" s="12">
        <f t="shared" si="2"/>
        <v>0</v>
      </c>
      <c r="Q30" s="12">
        <f t="shared" si="3"/>
        <v>0</v>
      </c>
      <c r="R30" s="12">
        <f t="shared" si="4"/>
        <v>0</v>
      </c>
      <c r="S30" s="12">
        <f t="shared" si="5"/>
        <v>0</v>
      </c>
      <c r="T30" s="12">
        <f t="shared" si="6"/>
        <v>0</v>
      </c>
      <c r="U30" s="12">
        <f t="shared" si="7"/>
        <v>0</v>
      </c>
      <c r="V30" s="8"/>
    </row>
    <row r="31" spans="1:22" x14ac:dyDescent="0.25">
      <c r="A31" s="8"/>
      <c r="B31" s="9" t="e">
        <f>VLOOKUP(A31,'Data - (School #5)'!$U$2:$V$51,2,FALSE)</f>
        <v>#N/A</v>
      </c>
      <c r="C31" s="10"/>
      <c r="D31" s="11"/>
      <c r="E31" s="11"/>
      <c r="F31" s="11"/>
      <c r="G31" s="11"/>
      <c r="H31" s="11"/>
      <c r="I31" s="11"/>
      <c r="J31" s="12"/>
      <c r="K31" s="12"/>
      <c r="L31" s="12"/>
      <c r="M31" s="12"/>
      <c r="N31" s="12"/>
      <c r="O31" s="12"/>
      <c r="P31" s="12">
        <f t="shared" si="2"/>
        <v>0</v>
      </c>
      <c r="Q31" s="12">
        <f t="shared" si="3"/>
        <v>0</v>
      </c>
      <c r="R31" s="12">
        <f t="shared" si="4"/>
        <v>0</v>
      </c>
      <c r="S31" s="12">
        <f t="shared" si="5"/>
        <v>0</v>
      </c>
      <c r="T31" s="12">
        <f t="shared" si="6"/>
        <v>0</v>
      </c>
      <c r="U31" s="12">
        <f t="shared" si="7"/>
        <v>0</v>
      </c>
      <c r="V31" s="8"/>
    </row>
    <row r="32" spans="1:22" x14ac:dyDescent="0.25">
      <c r="A32" s="8"/>
      <c r="B32" s="9" t="e">
        <f>VLOOKUP(A32,'Data - (School #5)'!$U$2:$V$51,2,FALSE)</f>
        <v>#N/A</v>
      </c>
      <c r="C32" s="10"/>
      <c r="D32" s="11"/>
      <c r="E32" s="11"/>
      <c r="F32" s="11"/>
      <c r="G32" s="11"/>
      <c r="H32" s="11"/>
      <c r="I32" s="11"/>
      <c r="J32" s="12"/>
      <c r="K32" s="12"/>
      <c r="L32" s="12"/>
      <c r="M32" s="12"/>
      <c r="N32" s="12"/>
      <c r="O32" s="12"/>
      <c r="P32" s="12">
        <f t="shared" si="2"/>
        <v>0</v>
      </c>
      <c r="Q32" s="12">
        <f t="shared" si="3"/>
        <v>0</v>
      </c>
      <c r="R32" s="12">
        <f t="shared" si="4"/>
        <v>0</v>
      </c>
      <c r="S32" s="12">
        <f t="shared" si="5"/>
        <v>0</v>
      </c>
      <c r="T32" s="12">
        <f t="shared" si="6"/>
        <v>0</v>
      </c>
      <c r="U32" s="12">
        <f t="shared" si="7"/>
        <v>0</v>
      </c>
      <c r="V32" s="8"/>
    </row>
    <row r="33" spans="1:22" x14ac:dyDescent="0.25">
      <c r="A33" s="8"/>
      <c r="B33" s="9" t="e">
        <f>VLOOKUP(A33,'Data - (School #5)'!$U$2:$V$51,2,FALSE)</f>
        <v>#N/A</v>
      </c>
      <c r="C33" s="10"/>
      <c r="D33" s="11"/>
      <c r="E33" s="11"/>
      <c r="F33" s="11"/>
      <c r="G33" s="11"/>
      <c r="H33" s="11"/>
      <c r="I33" s="11"/>
      <c r="J33" s="12"/>
      <c r="K33" s="12"/>
      <c r="L33" s="12"/>
      <c r="M33" s="12"/>
      <c r="N33" s="12"/>
      <c r="O33" s="12"/>
      <c r="P33" s="12">
        <f t="shared" si="2"/>
        <v>0</v>
      </c>
      <c r="Q33" s="12">
        <f t="shared" si="3"/>
        <v>0</v>
      </c>
      <c r="R33" s="12">
        <f t="shared" si="4"/>
        <v>0</v>
      </c>
      <c r="S33" s="12">
        <f t="shared" si="5"/>
        <v>0</v>
      </c>
      <c r="T33" s="12">
        <f t="shared" si="6"/>
        <v>0</v>
      </c>
      <c r="U33" s="12">
        <f t="shared" si="7"/>
        <v>0</v>
      </c>
      <c r="V33" s="8"/>
    </row>
    <row r="34" spans="1:22" x14ac:dyDescent="0.25">
      <c r="A34" s="8"/>
      <c r="B34" s="9" t="e">
        <f>VLOOKUP(A34,'Data - (School #5)'!$U$2:$V$51,2,FALSE)</f>
        <v>#N/A</v>
      </c>
      <c r="C34" s="10"/>
      <c r="D34" s="11"/>
      <c r="E34" s="11"/>
      <c r="F34" s="11"/>
      <c r="G34" s="11"/>
      <c r="H34" s="11"/>
      <c r="I34" s="11"/>
      <c r="J34" s="12"/>
      <c r="K34" s="12"/>
      <c r="L34" s="12"/>
      <c r="M34" s="12"/>
      <c r="N34" s="12"/>
      <c r="O34" s="12"/>
      <c r="P34" s="12">
        <f t="shared" si="2"/>
        <v>0</v>
      </c>
      <c r="Q34" s="12">
        <f t="shared" si="3"/>
        <v>0</v>
      </c>
      <c r="R34" s="12">
        <f t="shared" si="4"/>
        <v>0</v>
      </c>
      <c r="S34" s="12">
        <f t="shared" si="5"/>
        <v>0</v>
      </c>
      <c r="T34" s="12">
        <f t="shared" si="6"/>
        <v>0</v>
      </c>
      <c r="U34" s="12">
        <f t="shared" si="7"/>
        <v>0</v>
      </c>
      <c r="V34" s="8"/>
    </row>
    <row r="35" spans="1:22" x14ac:dyDescent="0.25">
      <c r="A35" s="8"/>
      <c r="B35" s="9" t="e">
        <f>VLOOKUP(A35,'Data - (School #5)'!$U$2:$V$51,2,FALSE)</f>
        <v>#N/A</v>
      </c>
      <c r="C35" s="10"/>
      <c r="D35" s="11"/>
      <c r="E35" s="11"/>
      <c r="F35" s="11"/>
      <c r="G35" s="11"/>
      <c r="H35" s="11"/>
      <c r="I35" s="11"/>
      <c r="J35" s="12"/>
      <c r="K35" s="12"/>
      <c r="L35" s="12"/>
      <c r="M35" s="12"/>
      <c r="N35" s="12"/>
      <c r="O35" s="12"/>
      <c r="P35" s="12">
        <f t="shared" si="0"/>
        <v>0</v>
      </c>
      <c r="Q35" s="12">
        <f t="shared" si="0"/>
        <v>0</v>
      </c>
      <c r="R35" s="12">
        <f t="shared" si="0"/>
        <v>0</v>
      </c>
      <c r="S35" s="12">
        <f t="shared" si="0"/>
        <v>0</v>
      </c>
      <c r="T35" s="12">
        <f t="shared" si="0"/>
        <v>0</v>
      </c>
      <c r="U35" s="12">
        <f t="shared" si="1"/>
        <v>0</v>
      </c>
      <c r="V35" s="8"/>
    </row>
    <row r="36" spans="1:22" x14ac:dyDescent="0.25">
      <c r="A36" s="8"/>
      <c r="B36" s="9" t="e">
        <f>VLOOKUP(A36,'Data - (School #5)'!$U$2:$V$51,2,FALSE)</f>
        <v>#N/A</v>
      </c>
      <c r="C36" s="10"/>
      <c r="D36" s="11"/>
      <c r="E36" s="11"/>
      <c r="F36" s="11"/>
      <c r="G36" s="11"/>
      <c r="H36" s="11"/>
      <c r="I36" s="11"/>
      <c r="J36" s="12"/>
      <c r="K36" s="12"/>
      <c r="L36" s="12"/>
      <c r="M36" s="12"/>
      <c r="N36" s="12"/>
      <c r="O36" s="12"/>
      <c r="P36" s="12">
        <f t="shared" si="0"/>
        <v>0</v>
      </c>
      <c r="Q36" s="12">
        <f t="shared" si="0"/>
        <v>0</v>
      </c>
      <c r="R36" s="12">
        <f t="shared" si="0"/>
        <v>0</v>
      </c>
      <c r="S36" s="12">
        <f t="shared" si="0"/>
        <v>0</v>
      </c>
      <c r="T36" s="12">
        <f t="shared" si="0"/>
        <v>0</v>
      </c>
      <c r="U36" s="12">
        <f t="shared" si="1"/>
        <v>0</v>
      </c>
      <c r="V36" s="8"/>
    </row>
    <row r="37" spans="1:22" x14ac:dyDescent="0.25">
      <c r="A37" s="8"/>
      <c r="B37" s="9" t="e">
        <f>VLOOKUP(A37,'Data - (School #5)'!$U$2:$V$51,2,FALSE)</f>
        <v>#N/A</v>
      </c>
      <c r="C37" s="10"/>
      <c r="D37" s="11"/>
      <c r="E37" s="11"/>
      <c r="F37" s="11"/>
      <c r="G37" s="11"/>
      <c r="H37" s="11"/>
      <c r="I37" s="11"/>
      <c r="J37" s="12"/>
      <c r="K37" s="12"/>
      <c r="L37" s="12"/>
      <c r="M37" s="12"/>
      <c r="N37" s="12"/>
      <c r="O37" s="12"/>
      <c r="P37" s="12">
        <f t="shared" si="0"/>
        <v>0</v>
      </c>
      <c r="Q37" s="12">
        <f t="shared" si="0"/>
        <v>0</v>
      </c>
      <c r="R37" s="12">
        <f t="shared" si="0"/>
        <v>0</v>
      </c>
      <c r="S37" s="12">
        <f t="shared" si="0"/>
        <v>0</v>
      </c>
      <c r="T37" s="12">
        <f t="shared" si="0"/>
        <v>0</v>
      </c>
      <c r="U37" s="12">
        <f t="shared" si="1"/>
        <v>0</v>
      </c>
      <c r="V37" s="8"/>
    </row>
    <row r="38" spans="1:22" x14ac:dyDescent="0.25">
      <c r="A38" s="8"/>
      <c r="B38" s="9" t="e">
        <f>VLOOKUP(A38,'Data - (School #5)'!$U$2:$V$51,2,FALSE)</f>
        <v>#N/A</v>
      </c>
      <c r="C38" s="10"/>
      <c r="D38" s="11"/>
      <c r="E38" s="11"/>
      <c r="F38" s="11"/>
      <c r="G38" s="11"/>
      <c r="H38" s="11"/>
      <c r="I38" s="11"/>
      <c r="J38" s="12"/>
      <c r="K38" s="12"/>
      <c r="L38" s="12"/>
      <c r="M38" s="12"/>
      <c r="N38" s="12"/>
      <c r="O38" s="12"/>
      <c r="P38" s="12">
        <f t="shared" si="0"/>
        <v>0</v>
      </c>
      <c r="Q38" s="12">
        <f t="shared" si="0"/>
        <v>0</v>
      </c>
      <c r="R38" s="12">
        <f t="shared" si="0"/>
        <v>0</v>
      </c>
      <c r="S38" s="12">
        <f t="shared" si="0"/>
        <v>0</v>
      </c>
      <c r="T38" s="12">
        <f t="shared" si="0"/>
        <v>0</v>
      </c>
      <c r="U38" s="12">
        <f t="shared" si="1"/>
        <v>0</v>
      </c>
      <c r="V38" s="8"/>
    </row>
    <row r="39" spans="1:22" x14ac:dyDescent="0.25">
      <c r="A39" s="8"/>
      <c r="B39" s="9" t="e">
        <f>VLOOKUP(A39,'Data - (School #5)'!$U$2:$V$51,2,FALSE)</f>
        <v>#N/A</v>
      </c>
      <c r="C39" s="10"/>
      <c r="D39" s="11"/>
      <c r="E39" s="11"/>
      <c r="F39" s="11"/>
      <c r="G39" s="11"/>
      <c r="H39" s="11"/>
      <c r="I39" s="11"/>
      <c r="J39" s="12"/>
      <c r="K39" s="12"/>
      <c r="L39" s="12"/>
      <c r="M39" s="12"/>
      <c r="N39" s="12"/>
      <c r="O39" s="12"/>
      <c r="P39" s="12">
        <f t="shared" si="0"/>
        <v>0</v>
      </c>
      <c r="Q39" s="12">
        <f t="shared" si="0"/>
        <v>0</v>
      </c>
      <c r="R39" s="12">
        <f t="shared" si="0"/>
        <v>0</v>
      </c>
      <c r="S39" s="12">
        <f t="shared" si="0"/>
        <v>0</v>
      </c>
      <c r="T39" s="12">
        <f t="shared" si="0"/>
        <v>0</v>
      </c>
      <c r="U39" s="12">
        <f t="shared" si="1"/>
        <v>0</v>
      </c>
      <c r="V39" s="8"/>
    </row>
    <row r="40" spans="1:22" x14ac:dyDescent="0.25">
      <c r="A40" s="8"/>
      <c r="B40" s="9" t="e">
        <f>VLOOKUP(A40,'Data - (School #5)'!$U$2:$V$51,2,FALSE)</f>
        <v>#N/A</v>
      </c>
      <c r="C40" s="10"/>
      <c r="D40" s="11"/>
      <c r="E40" s="11"/>
      <c r="F40" s="11"/>
      <c r="G40" s="11"/>
      <c r="H40" s="11"/>
      <c r="I40" s="11"/>
      <c r="J40" s="12"/>
      <c r="K40" s="12"/>
      <c r="L40" s="12"/>
      <c r="M40" s="12"/>
      <c r="N40" s="12"/>
      <c r="O40" s="12"/>
      <c r="P40" s="12">
        <f t="shared" si="0"/>
        <v>0</v>
      </c>
      <c r="Q40" s="12">
        <f t="shared" si="0"/>
        <v>0</v>
      </c>
      <c r="R40" s="12">
        <f t="shared" si="0"/>
        <v>0</v>
      </c>
      <c r="S40" s="12">
        <f t="shared" si="0"/>
        <v>0</v>
      </c>
      <c r="T40" s="12">
        <f t="shared" si="0"/>
        <v>0</v>
      </c>
      <c r="U40" s="12">
        <f t="shared" si="1"/>
        <v>0</v>
      </c>
      <c r="V40" s="8"/>
    </row>
    <row r="41" spans="1:22" x14ac:dyDescent="0.25">
      <c r="A41" s="8"/>
      <c r="B41" s="9" t="e">
        <f>VLOOKUP(A41,'Data - (School #5)'!$U$2:$V$51,2,FALSE)</f>
        <v>#N/A</v>
      </c>
      <c r="C41" s="10"/>
      <c r="D41" s="11"/>
      <c r="E41" s="11"/>
      <c r="F41" s="11"/>
      <c r="G41" s="11"/>
      <c r="H41" s="11"/>
      <c r="I41" s="11"/>
      <c r="J41" s="12"/>
      <c r="K41" s="12"/>
      <c r="L41" s="12"/>
      <c r="M41" s="12"/>
      <c r="N41" s="12"/>
      <c r="O41" s="12"/>
      <c r="P41" s="12">
        <f t="shared" si="0"/>
        <v>0</v>
      </c>
      <c r="Q41" s="12">
        <f t="shared" si="0"/>
        <v>0</v>
      </c>
      <c r="R41" s="12">
        <f t="shared" si="0"/>
        <v>0</v>
      </c>
      <c r="S41" s="12">
        <f t="shared" si="0"/>
        <v>0</v>
      </c>
      <c r="T41" s="12">
        <f t="shared" si="0"/>
        <v>0</v>
      </c>
      <c r="U41" s="12">
        <f t="shared" si="1"/>
        <v>0</v>
      </c>
      <c r="V41" s="8"/>
    </row>
    <row r="42" spans="1:22" x14ac:dyDescent="0.25">
      <c r="A42" s="8"/>
      <c r="B42" s="9" t="e">
        <f>VLOOKUP(A42,'Data - (School #5)'!$U$2:$V$51,2,FALSE)</f>
        <v>#N/A</v>
      </c>
      <c r="C42" s="10"/>
      <c r="D42" s="11"/>
      <c r="E42" s="11"/>
      <c r="F42" s="11"/>
      <c r="G42" s="11"/>
      <c r="H42" s="11"/>
      <c r="I42" s="11"/>
      <c r="J42" s="12"/>
      <c r="K42" s="12"/>
      <c r="L42" s="12"/>
      <c r="M42" s="12"/>
      <c r="N42" s="12"/>
      <c r="O42" s="12"/>
      <c r="P42" s="12">
        <f t="shared" si="0"/>
        <v>0</v>
      </c>
      <c r="Q42" s="12">
        <f t="shared" si="0"/>
        <v>0</v>
      </c>
      <c r="R42" s="12">
        <f t="shared" si="0"/>
        <v>0</v>
      </c>
      <c r="S42" s="12">
        <f t="shared" si="0"/>
        <v>0</v>
      </c>
      <c r="T42" s="12">
        <f t="shared" si="0"/>
        <v>0</v>
      </c>
      <c r="U42" s="12">
        <f t="shared" si="1"/>
        <v>0</v>
      </c>
      <c r="V42" s="8"/>
    </row>
    <row r="43" spans="1:22" x14ac:dyDescent="0.25">
      <c r="A43" s="8"/>
      <c r="B43" s="9" t="e">
        <f>VLOOKUP(A43,'Data - (School #5)'!$U$2:$V$51,2,FALSE)</f>
        <v>#N/A</v>
      </c>
      <c r="C43" s="10"/>
      <c r="D43" s="11"/>
      <c r="E43" s="11"/>
      <c r="F43" s="11"/>
      <c r="G43" s="11"/>
      <c r="H43" s="11"/>
      <c r="I43" s="11"/>
      <c r="J43" s="12"/>
      <c r="K43" s="12"/>
      <c r="L43" s="12"/>
      <c r="M43" s="12"/>
      <c r="N43" s="12"/>
      <c r="O43" s="12"/>
      <c r="P43" s="12">
        <f t="shared" si="0"/>
        <v>0</v>
      </c>
      <c r="Q43" s="12">
        <f t="shared" si="0"/>
        <v>0</v>
      </c>
      <c r="R43" s="12">
        <f t="shared" si="0"/>
        <v>0</v>
      </c>
      <c r="S43" s="12">
        <f t="shared" si="0"/>
        <v>0</v>
      </c>
      <c r="T43" s="12">
        <f t="shared" si="0"/>
        <v>0</v>
      </c>
      <c r="U43" s="12">
        <f t="shared" si="1"/>
        <v>0</v>
      </c>
      <c r="V43" s="8"/>
    </row>
    <row r="44" spans="1:22" x14ac:dyDescent="0.25">
      <c r="A44" s="8"/>
      <c r="B44" s="9" t="e">
        <f>VLOOKUP(A44,'Data - (School #5)'!$U$2:$V$51,2,FALSE)</f>
        <v>#N/A</v>
      </c>
      <c r="C44" s="10"/>
      <c r="D44" s="11"/>
      <c r="E44" s="11"/>
      <c r="F44" s="11"/>
      <c r="G44" s="11"/>
      <c r="H44" s="11"/>
      <c r="I44" s="11"/>
      <c r="J44" s="12"/>
      <c r="K44" s="12"/>
      <c r="L44" s="12"/>
      <c r="M44" s="12"/>
      <c r="N44" s="12"/>
      <c r="O44" s="12"/>
      <c r="P44" s="12">
        <f t="shared" si="0"/>
        <v>0</v>
      </c>
      <c r="Q44" s="12">
        <f t="shared" si="0"/>
        <v>0</v>
      </c>
      <c r="R44" s="12">
        <f t="shared" si="0"/>
        <v>0</v>
      </c>
      <c r="S44" s="12">
        <f t="shared" si="0"/>
        <v>0</v>
      </c>
      <c r="T44" s="12">
        <f t="shared" si="0"/>
        <v>0</v>
      </c>
      <c r="U44" s="12">
        <f t="shared" si="1"/>
        <v>0</v>
      </c>
      <c r="V44" s="8"/>
    </row>
    <row r="45" spans="1:22" x14ac:dyDescent="0.25">
      <c r="A45" s="8"/>
      <c r="B45" s="9" t="e">
        <f>VLOOKUP(A45,'Data - (School #5)'!$U$2:$V$51,2,FALSE)</f>
        <v>#N/A</v>
      </c>
      <c r="C45" s="10"/>
      <c r="D45" s="11"/>
      <c r="E45" s="11"/>
      <c r="F45" s="11"/>
      <c r="G45" s="11"/>
      <c r="H45" s="11"/>
      <c r="I45" s="11"/>
      <c r="J45" s="12"/>
      <c r="K45" s="12"/>
      <c r="L45" s="12"/>
      <c r="M45" s="12"/>
      <c r="N45" s="12"/>
      <c r="O45" s="12"/>
      <c r="P45" s="12">
        <f t="shared" si="0"/>
        <v>0</v>
      </c>
      <c r="Q45" s="12">
        <f t="shared" si="0"/>
        <v>0</v>
      </c>
      <c r="R45" s="12">
        <f t="shared" si="0"/>
        <v>0</v>
      </c>
      <c r="S45" s="12">
        <f t="shared" si="0"/>
        <v>0</v>
      </c>
      <c r="T45" s="12">
        <f t="shared" si="0"/>
        <v>0</v>
      </c>
      <c r="U45" s="12">
        <f t="shared" si="1"/>
        <v>0</v>
      </c>
      <c r="V45" s="8"/>
    </row>
    <row r="46" spans="1:22" x14ac:dyDescent="0.25">
      <c r="A46" s="8"/>
      <c r="B46" s="9" t="e">
        <f>VLOOKUP(A46,'Data - (School #5)'!$U$2:$V$51,2,FALSE)</f>
        <v>#N/A</v>
      </c>
      <c r="C46" s="10"/>
      <c r="D46" s="11"/>
      <c r="E46" s="11"/>
      <c r="F46" s="11"/>
      <c r="G46" s="11"/>
      <c r="H46" s="11"/>
      <c r="I46" s="11"/>
      <c r="J46" s="12"/>
      <c r="K46" s="12"/>
      <c r="L46" s="12"/>
      <c r="M46" s="12"/>
      <c r="N46" s="12"/>
      <c r="O46" s="12"/>
      <c r="P46" s="12">
        <f t="shared" si="0"/>
        <v>0</v>
      </c>
      <c r="Q46" s="12">
        <f t="shared" si="0"/>
        <v>0</v>
      </c>
      <c r="R46" s="12">
        <f t="shared" si="0"/>
        <v>0</v>
      </c>
      <c r="S46" s="12">
        <f t="shared" si="0"/>
        <v>0</v>
      </c>
      <c r="T46" s="12">
        <f t="shared" si="0"/>
        <v>0</v>
      </c>
      <c r="U46" s="12">
        <f t="shared" si="1"/>
        <v>0</v>
      </c>
      <c r="V46" s="8"/>
    </row>
    <row r="47" spans="1:22" x14ac:dyDescent="0.25">
      <c r="A47" s="8"/>
      <c r="B47" s="9" t="e">
        <f>VLOOKUP(A47,'Data - (School #5)'!$U$2:$V$51,2,FALSE)</f>
        <v>#N/A</v>
      </c>
      <c r="C47" s="10"/>
      <c r="D47" s="11"/>
      <c r="E47" s="11"/>
      <c r="F47" s="11"/>
      <c r="G47" s="11"/>
      <c r="H47" s="11"/>
      <c r="I47" s="11"/>
      <c r="J47" s="12"/>
      <c r="K47" s="12"/>
      <c r="L47" s="12"/>
      <c r="M47" s="12"/>
      <c r="N47" s="12"/>
      <c r="O47" s="12"/>
      <c r="P47" s="12">
        <f t="shared" si="0"/>
        <v>0</v>
      </c>
      <c r="Q47" s="12">
        <f t="shared" si="0"/>
        <v>0</v>
      </c>
      <c r="R47" s="12">
        <f t="shared" si="0"/>
        <v>0</v>
      </c>
      <c r="S47" s="12">
        <f t="shared" si="0"/>
        <v>0</v>
      </c>
      <c r="T47" s="12">
        <f t="shared" si="0"/>
        <v>0</v>
      </c>
      <c r="U47" s="12">
        <f t="shared" si="1"/>
        <v>0</v>
      </c>
      <c r="V47" s="8"/>
    </row>
    <row r="48" spans="1:22" x14ac:dyDescent="0.25">
      <c r="A48" s="8"/>
      <c r="B48" s="9" t="e">
        <f>VLOOKUP(A48,'Data - (School #5)'!$U$2:$V$51,2,FALSE)</f>
        <v>#N/A</v>
      </c>
      <c r="C48" s="10"/>
      <c r="D48" s="11"/>
      <c r="E48" s="11"/>
      <c r="F48" s="11"/>
      <c r="G48" s="11"/>
      <c r="H48" s="11"/>
      <c r="I48" s="11"/>
      <c r="J48" s="12"/>
      <c r="K48" s="12"/>
      <c r="L48" s="12"/>
      <c r="M48" s="12"/>
      <c r="N48" s="12"/>
      <c r="O48" s="12"/>
      <c r="P48" s="12">
        <f t="shared" si="0"/>
        <v>0</v>
      </c>
      <c r="Q48" s="12">
        <f t="shared" si="0"/>
        <v>0</v>
      </c>
      <c r="R48" s="12">
        <f t="shared" si="0"/>
        <v>0</v>
      </c>
      <c r="S48" s="12">
        <f t="shared" si="0"/>
        <v>0</v>
      </c>
      <c r="T48" s="12">
        <f t="shared" si="0"/>
        <v>0</v>
      </c>
      <c r="U48" s="12">
        <f t="shared" si="1"/>
        <v>0</v>
      </c>
      <c r="V48" s="8"/>
    </row>
    <row r="49" spans="1:22" x14ac:dyDescent="0.25">
      <c r="A49" s="8"/>
      <c r="B49" s="9" t="e">
        <f>VLOOKUP(A49,'Data - (School #5)'!$U$2:$V$51,2,FALSE)</f>
        <v>#N/A</v>
      </c>
      <c r="C49" s="10"/>
      <c r="D49" s="11"/>
      <c r="E49" s="11"/>
      <c r="F49" s="11"/>
      <c r="G49" s="11"/>
      <c r="H49" s="11"/>
      <c r="I49" s="11"/>
      <c r="J49" s="12"/>
      <c r="K49" s="12"/>
      <c r="L49" s="12"/>
      <c r="M49" s="12"/>
      <c r="N49" s="12"/>
      <c r="O49" s="12"/>
      <c r="P49" s="12">
        <f t="shared" si="0"/>
        <v>0</v>
      </c>
      <c r="Q49" s="12">
        <f t="shared" si="0"/>
        <v>0</v>
      </c>
      <c r="R49" s="12">
        <f t="shared" si="0"/>
        <v>0</v>
      </c>
      <c r="S49" s="12">
        <f t="shared" si="0"/>
        <v>0</v>
      </c>
      <c r="T49" s="12">
        <f t="shared" si="0"/>
        <v>0</v>
      </c>
      <c r="U49" s="12">
        <f t="shared" si="1"/>
        <v>0</v>
      </c>
      <c r="V49" s="8"/>
    </row>
    <row r="50" spans="1:22" x14ac:dyDescent="0.25">
      <c r="A50" s="8"/>
      <c r="B50" s="9" t="e">
        <f>VLOOKUP(A50,'Data - (School #5)'!$U$2:$V$51,2,FALSE)</f>
        <v>#N/A</v>
      </c>
      <c r="C50" s="10"/>
      <c r="D50" s="11"/>
      <c r="E50" s="11"/>
      <c r="F50" s="11"/>
      <c r="G50" s="11"/>
      <c r="H50" s="11"/>
      <c r="I50" s="11"/>
      <c r="J50" s="12"/>
      <c r="K50" s="12"/>
      <c r="L50" s="12"/>
      <c r="M50" s="12"/>
      <c r="N50" s="12"/>
      <c r="O50" s="12"/>
      <c r="P50" s="12">
        <f t="shared" si="0"/>
        <v>0</v>
      </c>
      <c r="Q50" s="12">
        <f t="shared" si="0"/>
        <v>0</v>
      </c>
      <c r="R50" s="12">
        <f t="shared" si="0"/>
        <v>0</v>
      </c>
      <c r="S50" s="12">
        <f t="shared" si="0"/>
        <v>0</v>
      </c>
      <c r="T50" s="12">
        <f t="shared" si="0"/>
        <v>0</v>
      </c>
      <c r="U50" s="12">
        <f t="shared" si="1"/>
        <v>0</v>
      </c>
      <c r="V50" s="8"/>
    </row>
    <row r="51" spans="1:22" x14ac:dyDescent="0.25">
      <c r="A51" s="8"/>
      <c r="B51" s="9" t="e">
        <f>VLOOKUP(A51,'Data - (School #5)'!$U$2:$V$51,2,FALSE)</f>
        <v>#N/A</v>
      </c>
      <c r="C51" s="10"/>
      <c r="D51" s="11"/>
      <c r="E51" s="11"/>
      <c r="F51" s="11"/>
      <c r="G51" s="11"/>
      <c r="H51" s="11"/>
      <c r="I51" s="11"/>
      <c r="J51" s="12"/>
      <c r="K51" s="12"/>
      <c r="L51" s="12"/>
      <c r="M51" s="12"/>
      <c r="N51" s="12"/>
      <c r="O51" s="12"/>
      <c r="P51" s="12">
        <f t="shared" si="0"/>
        <v>0</v>
      </c>
      <c r="Q51" s="12">
        <f t="shared" si="0"/>
        <v>0</v>
      </c>
      <c r="R51" s="12">
        <f t="shared" si="0"/>
        <v>0</v>
      </c>
      <c r="S51" s="12">
        <f t="shared" si="0"/>
        <v>0</v>
      </c>
      <c r="T51" s="12">
        <f t="shared" si="0"/>
        <v>0</v>
      </c>
      <c r="U51" s="12">
        <f t="shared" si="1"/>
        <v>0</v>
      </c>
      <c r="V51" s="8"/>
    </row>
    <row r="52" spans="1:22" x14ac:dyDescent="0.25">
      <c r="A52" s="8"/>
      <c r="B52" s="9" t="e">
        <f>VLOOKUP(A52,'Data - (School #5)'!$U$2:$V$51,2,FALSE)</f>
        <v>#N/A</v>
      </c>
      <c r="C52" s="10"/>
      <c r="D52" s="11"/>
      <c r="E52" s="11"/>
      <c r="F52" s="11"/>
      <c r="G52" s="11"/>
      <c r="H52" s="11"/>
      <c r="I52" s="11"/>
      <c r="J52" s="12"/>
      <c r="K52" s="12"/>
      <c r="L52" s="12"/>
      <c r="M52" s="12"/>
      <c r="N52" s="12"/>
      <c r="O52" s="12"/>
      <c r="P52" s="12">
        <f t="shared" si="0"/>
        <v>0</v>
      </c>
      <c r="Q52" s="12">
        <f t="shared" si="0"/>
        <v>0</v>
      </c>
      <c r="R52" s="12">
        <f t="shared" si="0"/>
        <v>0</v>
      </c>
      <c r="S52" s="12">
        <f t="shared" si="0"/>
        <v>0</v>
      </c>
      <c r="T52" s="12">
        <f t="shared" si="0"/>
        <v>0</v>
      </c>
      <c r="U52" s="12">
        <f t="shared" si="1"/>
        <v>0</v>
      </c>
      <c r="V52" s="8"/>
    </row>
    <row r="53" spans="1:22" x14ac:dyDescent="0.25">
      <c r="A53" s="8"/>
      <c r="B53" s="9" t="e">
        <f>VLOOKUP(A53,'Data - (School #5)'!$U$2:$V$51,2,FALSE)</f>
        <v>#N/A</v>
      </c>
      <c r="C53" s="10"/>
      <c r="D53" s="11"/>
      <c r="E53" s="11"/>
      <c r="F53" s="11"/>
      <c r="G53" s="11"/>
      <c r="H53" s="11"/>
      <c r="I53" s="11"/>
      <c r="J53" s="12"/>
      <c r="K53" s="12"/>
      <c r="L53" s="12"/>
      <c r="M53" s="12"/>
      <c r="N53" s="12"/>
      <c r="O53" s="12"/>
      <c r="P53" s="12">
        <f t="shared" si="0"/>
        <v>0</v>
      </c>
      <c r="Q53" s="12">
        <f t="shared" si="0"/>
        <v>0</v>
      </c>
      <c r="R53" s="12">
        <f t="shared" si="0"/>
        <v>0</v>
      </c>
      <c r="S53" s="12">
        <f t="shared" si="0"/>
        <v>0</v>
      </c>
      <c r="T53" s="12">
        <f t="shared" si="0"/>
        <v>0</v>
      </c>
      <c r="U53" s="12">
        <f t="shared" si="1"/>
        <v>0</v>
      </c>
      <c r="V53" s="8"/>
    </row>
    <row r="54" spans="1:22" ht="15.5" x14ac:dyDescent="0.25">
      <c r="A54" s="118" t="s">
        <v>84</v>
      </c>
      <c r="B54" s="119"/>
      <c r="C54" s="119"/>
      <c r="D54" s="119"/>
      <c r="E54" s="119"/>
      <c r="F54" s="119"/>
      <c r="G54" s="119"/>
      <c r="H54" s="119"/>
      <c r="I54" s="120"/>
      <c r="J54" s="61">
        <f>SUM(J4:J53)</f>
        <v>0</v>
      </c>
      <c r="K54" s="61">
        <f t="shared" ref="K54:T54" si="8">SUM(K4:K53)</f>
        <v>0</v>
      </c>
      <c r="L54" s="61">
        <f t="shared" si="8"/>
        <v>0</v>
      </c>
      <c r="M54" s="61">
        <f t="shared" si="8"/>
        <v>0</v>
      </c>
      <c r="N54" s="61">
        <f t="shared" si="8"/>
        <v>0</v>
      </c>
      <c r="O54" s="61">
        <f t="shared" si="8"/>
        <v>0</v>
      </c>
      <c r="P54" s="61">
        <f t="shared" si="8"/>
        <v>0</v>
      </c>
      <c r="Q54" s="61">
        <f t="shared" si="8"/>
        <v>0</v>
      </c>
      <c r="R54" s="61">
        <f t="shared" si="8"/>
        <v>0</v>
      </c>
      <c r="S54" s="61">
        <f t="shared" si="8"/>
        <v>0</v>
      </c>
      <c r="T54" s="61">
        <f t="shared" si="8"/>
        <v>0</v>
      </c>
      <c r="U54" s="61"/>
      <c r="V54" s="62"/>
    </row>
    <row r="55" spans="1:22" ht="18" x14ac:dyDescent="0.25">
      <c r="A55" s="116" t="s">
        <v>16</v>
      </c>
      <c r="B55" s="116"/>
      <c r="C55" s="116"/>
      <c r="D55" s="116"/>
      <c r="E55" s="116"/>
      <c r="F55" s="116"/>
      <c r="G55" s="116"/>
      <c r="H55" s="116"/>
      <c r="I55" s="116"/>
      <c r="J55" s="116"/>
      <c r="K55" s="116"/>
      <c r="L55" s="116"/>
      <c r="M55" s="116"/>
      <c r="N55" s="116"/>
      <c r="O55" s="116"/>
      <c r="P55" s="14"/>
      <c r="Q55" s="14"/>
      <c r="R55" s="14"/>
      <c r="S55" s="14"/>
      <c r="T55" s="14"/>
      <c r="U55" s="15">
        <f>SUM(U4:U53)</f>
        <v>0</v>
      </c>
      <c r="V55" s="16"/>
    </row>
    <row r="56" spans="1:22" ht="18" x14ac:dyDescent="0.25">
      <c r="A56" s="116" t="s">
        <v>17</v>
      </c>
      <c r="B56" s="116"/>
      <c r="C56" s="116"/>
      <c r="D56" s="116"/>
      <c r="E56" s="116"/>
      <c r="F56" s="116"/>
      <c r="G56" s="116"/>
      <c r="H56" s="116"/>
      <c r="I56" s="116"/>
      <c r="J56" s="116"/>
      <c r="K56" s="116"/>
      <c r="L56" s="116"/>
      <c r="M56" s="116"/>
      <c r="N56" s="116"/>
      <c r="O56" s="116"/>
      <c r="P56" s="14"/>
      <c r="Q56" s="14"/>
      <c r="R56" s="14"/>
      <c r="S56" s="14"/>
      <c r="T56" s="14"/>
      <c r="U56" s="15">
        <f>SUM(J4:O53)</f>
        <v>0</v>
      </c>
      <c r="V56" s="16"/>
    </row>
    <row r="57" spans="1:22" ht="18" x14ac:dyDescent="0.25">
      <c r="A57" s="116" t="s">
        <v>18</v>
      </c>
      <c r="B57" s="116"/>
      <c r="C57" s="116"/>
      <c r="D57" s="116"/>
      <c r="E57" s="116"/>
      <c r="F57" s="116"/>
      <c r="G57" s="116"/>
      <c r="H57" s="116"/>
      <c r="I57" s="116"/>
      <c r="J57" s="116"/>
      <c r="K57" s="116"/>
      <c r="L57" s="116"/>
      <c r="M57" s="116"/>
      <c r="N57" s="116"/>
      <c r="O57" s="116"/>
      <c r="P57" s="14"/>
      <c r="Q57" s="14"/>
      <c r="R57" s="14"/>
      <c r="S57" s="14"/>
      <c r="T57" s="14"/>
      <c r="U57" s="15">
        <f>SUM(U55:U56)</f>
        <v>0</v>
      </c>
      <c r="V57" s="16"/>
    </row>
  </sheetData>
  <mergeCells count="12">
    <mergeCell ref="A57:O57"/>
    <mergeCell ref="P2:T2"/>
    <mergeCell ref="V2:V3"/>
    <mergeCell ref="A55:O55"/>
    <mergeCell ref="A1:V1"/>
    <mergeCell ref="A56:O56"/>
    <mergeCell ref="A2:A3"/>
    <mergeCell ref="B2:B3"/>
    <mergeCell ref="C2:C3"/>
    <mergeCell ref="D2:I2"/>
    <mergeCell ref="J2:O2"/>
    <mergeCell ref="A54:I54"/>
  </mergeCells>
  <pageMargins left="0.7" right="0.7" top="0.75" bottom="0.75" header="0.3" footer="0.3"/>
  <pageSetup scale="62" orientation="landscape" r:id="rId1"/>
  <colBreaks count="1" manualBreakCount="1">
    <brk id="21" max="37"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(School #5)'!$U$2:$U$51</xm:f>
          </x14:formula1>
          <xm:sqref>A4:A53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Log - (PSECW)</vt:lpstr>
      <vt:lpstr>Data - (PSECW)</vt:lpstr>
      <vt:lpstr>Log - (WRC)</vt:lpstr>
      <vt:lpstr>Data - (WRC)</vt:lpstr>
      <vt:lpstr>Log - (WBL)</vt:lpstr>
      <vt:lpstr>Data - (WBL)</vt:lpstr>
      <vt:lpstr>Log - (School #4)</vt:lpstr>
      <vt:lpstr>Data - (School #4)</vt:lpstr>
      <vt:lpstr>Log - (School #5)</vt:lpstr>
      <vt:lpstr>Data - (School #5)</vt:lpstr>
      <vt:lpstr>Log - (School #6)</vt:lpstr>
      <vt:lpstr>Data - (School #6)</vt:lpstr>
      <vt:lpstr>Log - (School #7)</vt:lpstr>
      <vt:lpstr>Data - (School #7)</vt:lpstr>
      <vt:lpstr>A19-1A</vt:lpstr>
      <vt:lpstr>Instructions</vt:lpstr>
      <vt:lpstr>PROVIDER INFO</vt:lpstr>
      <vt:lpstr>isHispanic</vt:lpstr>
      <vt:lpstr>'A19-1A'!Print_Area</vt:lpstr>
      <vt:lpstr>'Log - (PSECW)'!Print_Area</vt:lpstr>
      <vt:lpstr>'Log - (School #4)'!Print_Area</vt:lpstr>
      <vt:lpstr>'Log - (School #5)'!Print_Area</vt:lpstr>
      <vt:lpstr>'Log - (School #6)'!Print_Area</vt:lpstr>
      <vt:lpstr>'Log - (School #7)'!Print_Area</vt:lpstr>
      <vt:lpstr>'Log - (WRC)'!Print_Area</vt:lpstr>
      <vt:lpstr>Race</vt:lpstr>
    </vt:vector>
  </TitlesOfParts>
  <Company>MSDR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Copenhaver</dc:creator>
  <cp:lastModifiedBy>Pratt, Danny (DSHS/DVR)</cp:lastModifiedBy>
  <cp:lastPrinted>2017-02-23T17:27:40Z</cp:lastPrinted>
  <dcterms:created xsi:type="dcterms:W3CDTF">2016-10-11T17:11:54Z</dcterms:created>
  <dcterms:modified xsi:type="dcterms:W3CDTF">2017-10-31T16:40:24Z</dcterms:modified>
</cp:coreProperties>
</file>